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lanning\Master_Planning\ES_MID_HS_Utilization\"/>
    </mc:Choice>
  </mc:AlternateContent>
  <bookViews>
    <workbookView xWindow="480" yWindow="330" windowWidth="18600" windowHeight="10635" activeTab="1"/>
  </bookViews>
  <sheets>
    <sheet name="Example" sheetId="5" r:id="rId1"/>
    <sheet name="Template" sheetId="6" r:id="rId2"/>
  </sheets>
  <definedNames>
    <definedName name="_xlnm.Print_Area" localSheetId="0">Example!$A$1:$AL$59</definedName>
    <definedName name="_xlnm.Print_Area" localSheetId="1">Template!$A$1:$AL$83</definedName>
  </definedNames>
  <calcPr calcId="152511" iterate="1" iterateCount="1000" calcOnSave="0"/>
</workbook>
</file>

<file path=xl/calcChain.xml><?xml version="1.0" encoding="utf-8"?>
<calcChain xmlns="http://schemas.openxmlformats.org/spreadsheetml/2006/main">
  <c r="AJ49" i="6" l="1"/>
  <c r="AJ48" i="6"/>
  <c r="AJ47" i="6"/>
  <c r="AJ46" i="6"/>
  <c r="AJ45" i="6"/>
  <c r="AJ44" i="6"/>
  <c r="AJ43" i="6"/>
  <c r="AJ42" i="6"/>
  <c r="AJ41" i="6"/>
  <c r="AJ40" i="6"/>
  <c r="AJ39" i="6"/>
  <c r="AJ38" i="6"/>
  <c r="AJ37" i="6"/>
  <c r="AJ36" i="6"/>
  <c r="AJ35" i="6"/>
  <c r="AJ34" i="6"/>
  <c r="AJ33" i="6"/>
  <c r="AJ32" i="6"/>
  <c r="AJ31" i="6"/>
  <c r="AJ30" i="6"/>
  <c r="AJ29" i="6"/>
  <c r="AJ28" i="6"/>
  <c r="AJ27" i="6"/>
  <c r="AJ26" i="6"/>
  <c r="AJ25" i="6"/>
  <c r="AJ24" i="6"/>
  <c r="AJ23" i="6"/>
  <c r="AJ22" i="6"/>
  <c r="AJ21" i="6"/>
  <c r="AJ20" i="6"/>
  <c r="AJ19" i="6"/>
  <c r="AJ18" i="6"/>
  <c r="AJ17" i="6"/>
  <c r="AJ16" i="6"/>
  <c r="AJ15" i="6"/>
  <c r="AJ14" i="6"/>
  <c r="AJ13" i="6"/>
  <c r="AJ12" i="6"/>
  <c r="AJ11" i="6"/>
  <c r="AJ10" i="6"/>
  <c r="AJ9" i="6"/>
  <c r="AJ8" i="6"/>
  <c r="AJ7" i="6"/>
  <c r="AJ6" i="6"/>
  <c r="AJ5" i="6"/>
  <c r="AF50" i="6" l="1"/>
  <c r="AB50" i="6"/>
  <c r="X50" i="6"/>
  <c r="T50" i="6"/>
  <c r="P50" i="6"/>
  <c r="L50" i="6"/>
  <c r="H50" i="6"/>
  <c r="AL49" i="6"/>
  <c r="AH49" i="6"/>
  <c r="Q49" i="6"/>
  <c r="C49" i="6"/>
  <c r="AG49" i="6" s="1"/>
  <c r="AL48" i="6"/>
  <c r="AH48" i="6"/>
  <c r="Q48" i="6"/>
  <c r="C48" i="6"/>
  <c r="Y48" i="6" s="1"/>
  <c r="AL47" i="6"/>
  <c r="AH47" i="6"/>
  <c r="M47" i="6"/>
  <c r="C47" i="6"/>
  <c r="U47" i="6" s="1"/>
  <c r="AL46" i="6"/>
  <c r="AH46" i="6"/>
  <c r="C46" i="6"/>
  <c r="U46" i="6" s="1"/>
  <c r="AL45" i="6"/>
  <c r="AH45" i="6"/>
  <c r="C45" i="6"/>
  <c r="AG45" i="6" s="1"/>
  <c r="AL44" i="6"/>
  <c r="AH44" i="6"/>
  <c r="AC44" i="6"/>
  <c r="M44" i="6"/>
  <c r="C44" i="6"/>
  <c r="Y44" i="6" s="1"/>
  <c r="AL43" i="6"/>
  <c r="AH43" i="6"/>
  <c r="C43" i="6"/>
  <c r="U43" i="6" s="1"/>
  <c r="AL42" i="6"/>
  <c r="AH42" i="6"/>
  <c r="M42" i="6"/>
  <c r="C42" i="6"/>
  <c r="U42" i="6" s="1"/>
  <c r="AL41" i="6"/>
  <c r="AH41" i="6"/>
  <c r="C41" i="6"/>
  <c r="AG41" i="6" s="1"/>
  <c r="AL40" i="6"/>
  <c r="AH40" i="6"/>
  <c r="AC40" i="6"/>
  <c r="Q40" i="6"/>
  <c r="M40" i="6"/>
  <c r="C40" i="6"/>
  <c r="Y40" i="6" s="1"/>
  <c r="AL39" i="6"/>
  <c r="AH39" i="6"/>
  <c r="AC39" i="6"/>
  <c r="Q39" i="6"/>
  <c r="M39" i="6"/>
  <c r="I39" i="6"/>
  <c r="C39" i="6"/>
  <c r="U39" i="6" s="1"/>
  <c r="AL38" i="6"/>
  <c r="AH38" i="6"/>
  <c r="AG38" i="6"/>
  <c r="I38" i="6"/>
  <c r="C38" i="6"/>
  <c r="U38" i="6" s="1"/>
  <c r="AL37" i="6"/>
  <c r="AH37" i="6"/>
  <c r="C37" i="6"/>
  <c r="AG37" i="6" s="1"/>
  <c r="AL36" i="6"/>
  <c r="AH36" i="6"/>
  <c r="AC36" i="6"/>
  <c r="Q36" i="6"/>
  <c r="M36" i="6"/>
  <c r="C36" i="6"/>
  <c r="Y36" i="6" s="1"/>
  <c r="AL35" i="6"/>
  <c r="AH35" i="6"/>
  <c r="AC35" i="6"/>
  <c r="M35" i="6"/>
  <c r="C35" i="6"/>
  <c r="AG35" i="6" s="1"/>
  <c r="AL34" i="6"/>
  <c r="AH34" i="6"/>
  <c r="I34" i="6"/>
  <c r="C34" i="6"/>
  <c r="U34" i="6" s="1"/>
  <c r="AL33" i="6"/>
  <c r="AH33" i="6"/>
  <c r="AC33" i="6"/>
  <c r="C33" i="6"/>
  <c r="AG33" i="6" s="1"/>
  <c r="AL32" i="6"/>
  <c r="AH32" i="6"/>
  <c r="AG32" i="6"/>
  <c r="Y32" i="6"/>
  <c r="M32" i="6"/>
  <c r="C32" i="6"/>
  <c r="I32" i="6" s="1"/>
  <c r="AL31" i="6"/>
  <c r="AH31" i="6"/>
  <c r="AC31" i="6"/>
  <c r="Q31" i="6"/>
  <c r="I31" i="6"/>
  <c r="C31" i="6"/>
  <c r="U31" i="6" s="1"/>
  <c r="AL30" i="6"/>
  <c r="AH30" i="6"/>
  <c r="AC30" i="6"/>
  <c r="Y30" i="6"/>
  <c r="I30" i="6"/>
  <c r="C30" i="6"/>
  <c r="U30" i="6" s="1"/>
  <c r="AL29" i="6"/>
  <c r="AH29" i="6"/>
  <c r="U29" i="6"/>
  <c r="C29" i="6"/>
  <c r="AL28" i="6"/>
  <c r="AH28" i="6"/>
  <c r="AG28" i="6"/>
  <c r="AC28" i="6"/>
  <c r="Y28" i="6"/>
  <c r="U28" i="6"/>
  <c r="Q28" i="6"/>
  <c r="M28" i="6"/>
  <c r="I28" i="6"/>
  <c r="AL27" i="6"/>
  <c r="AH27" i="6"/>
  <c r="AG27" i="6"/>
  <c r="AC27" i="6"/>
  <c r="Y27" i="6"/>
  <c r="U27" i="6"/>
  <c r="Q27" i="6"/>
  <c r="M27" i="6"/>
  <c r="I27" i="6"/>
  <c r="AL26" i="6"/>
  <c r="AH26" i="6"/>
  <c r="AG26" i="6"/>
  <c r="Q26" i="6"/>
  <c r="I26" i="6"/>
  <c r="C26" i="6"/>
  <c r="Y26" i="6" s="1"/>
  <c r="AL25" i="6"/>
  <c r="AH25" i="6"/>
  <c r="AC25" i="6"/>
  <c r="Q25" i="6"/>
  <c r="I25" i="6"/>
  <c r="C25" i="6"/>
  <c r="U25" i="6" s="1"/>
  <c r="AL24" i="6"/>
  <c r="AH24" i="6"/>
  <c r="Y24" i="6"/>
  <c r="U24" i="6"/>
  <c r="I24" i="6"/>
  <c r="C24" i="6"/>
  <c r="AG24" i="6" s="1"/>
  <c r="AL23" i="6"/>
  <c r="AH23" i="6"/>
  <c r="AC23" i="6"/>
  <c r="C23" i="6"/>
  <c r="U23" i="6" s="1"/>
  <c r="AL22" i="6"/>
  <c r="AH22" i="6"/>
  <c r="Q22" i="6"/>
  <c r="C22" i="6"/>
  <c r="Y22" i="6" s="1"/>
  <c r="AL21" i="6"/>
  <c r="AH21" i="6"/>
  <c r="M21" i="6"/>
  <c r="C21" i="6"/>
  <c r="U21" i="6" s="1"/>
  <c r="AL20" i="6"/>
  <c r="AH20" i="6"/>
  <c r="C20" i="6"/>
  <c r="U20" i="6" s="1"/>
  <c r="AL19" i="6"/>
  <c r="AH19" i="6"/>
  <c r="AG19" i="6"/>
  <c r="U19" i="6"/>
  <c r="C19" i="6"/>
  <c r="AL18" i="6"/>
  <c r="AH18" i="6"/>
  <c r="AG18" i="6"/>
  <c r="Q18" i="6"/>
  <c r="M18" i="6"/>
  <c r="I18" i="6"/>
  <c r="C18" i="6"/>
  <c r="Y18" i="6" s="1"/>
  <c r="AL17" i="6"/>
  <c r="AH17" i="6"/>
  <c r="AC17" i="6"/>
  <c r="C17" i="6"/>
  <c r="U17" i="6" s="1"/>
  <c r="AL16" i="6"/>
  <c r="AH16" i="6"/>
  <c r="U16" i="6"/>
  <c r="C16" i="6"/>
  <c r="AG16" i="6" s="1"/>
  <c r="AL15" i="6"/>
  <c r="AH15" i="6"/>
  <c r="C15" i="6"/>
  <c r="U15" i="6" s="1"/>
  <c r="AL14" i="6"/>
  <c r="AH14" i="6"/>
  <c r="AG14" i="6"/>
  <c r="AC14" i="6"/>
  <c r="Q14" i="6"/>
  <c r="M14" i="6"/>
  <c r="C14" i="6"/>
  <c r="Y14" i="6" s="1"/>
  <c r="AL13" i="6"/>
  <c r="AH13" i="6"/>
  <c r="C13" i="6"/>
  <c r="U13" i="6" s="1"/>
  <c r="AL12" i="6"/>
  <c r="AH12" i="6"/>
  <c r="Y12" i="6"/>
  <c r="I12" i="6"/>
  <c r="C12" i="6"/>
  <c r="U12" i="6" s="1"/>
  <c r="AL11" i="6"/>
  <c r="AH11" i="6"/>
  <c r="U11" i="6"/>
  <c r="C11" i="6"/>
  <c r="I11" i="6" s="1"/>
  <c r="AL10" i="6"/>
  <c r="AH10" i="6"/>
  <c r="Q10" i="6"/>
  <c r="C10" i="6"/>
  <c r="Y10" i="6" s="1"/>
  <c r="AL9" i="6"/>
  <c r="AH9" i="6"/>
  <c r="M9" i="6"/>
  <c r="C9" i="6"/>
  <c r="U9" i="6" s="1"/>
  <c r="AL8" i="6"/>
  <c r="AH8" i="6"/>
  <c r="I8" i="6"/>
  <c r="C8" i="6"/>
  <c r="U8" i="6" s="1"/>
  <c r="AL7" i="6"/>
  <c r="AH7" i="6"/>
  <c r="AC7" i="6"/>
  <c r="C7" i="6"/>
  <c r="AL6" i="6"/>
  <c r="AH6" i="6"/>
  <c r="AG6" i="6"/>
  <c r="Q6" i="6"/>
  <c r="C6" i="6"/>
  <c r="Y6" i="6" s="1"/>
  <c r="AL5" i="6"/>
  <c r="AH5" i="6"/>
  <c r="AG5" i="6"/>
  <c r="AC5" i="6"/>
  <c r="Y5" i="6"/>
  <c r="U5" i="6"/>
  <c r="Q5" i="6"/>
  <c r="M5" i="6"/>
  <c r="I5" i="6"/>
  <c r="AC13" i="6" l="1"/>
  <c r="Y43" i="6"/>
  <c r="AC6" i="6"/>
  <c r="Q9" i="6"/>
  <c r="U10" i="6"/>
  <c r="I13" i="6"/>
  <c r="Y16" i="6"/>
  <c r="I17" i="6"/>
  <c r="I20" i="6"/>
  <c r="Q21" i="6"/>
  <c r="U22" i="6"/>
  <c r="Y25" i="6"/>
  <c r="AC26" i="6"/>
  <c r="Y31" i="6"/>
  <c r="AC32" i="6"/>
  <c r="Q35" i="6"/>
  <c r="Y42" i="6"/>
  <c r="I43" i="6"/>
  <c r="AC43" i="6"/>
  <c r="AG44" i="6"/>
  <c r="U45" i="6"/>
  <c r="I46" i="6"/>
  <c r="Q47" i="6"/>
  <c r="AC48" i="6"/>
  <c r="Y9" i="6"/>
  <c r="AC10" i="6"/>
  <c r="M13" i="6"/>
  <c r="M17" i="6"/>
  <c r="M20" i="6"/>
  <c r="Y21" i="6"/>
  <c r="AC22" i="6"/>
  <c r="U35" i="6"/>
  <c r="M43" i="6"/>
  <c r="AG43" i="6"/>
  <c r="M46" i="6"/>
  <c r="Y47" i="6"/>
  <c r="AG48" i="6"/>
  <c r="M6" i="6"/>
  <c r="Y8" i="6"/>
  <c r="I9" i="6"/>
  <c r="AC9" i="6"/>
  <c r="M10" i="6"/>
  <c r="AG10" i="6"/>
  <c r="Y13" i="6"/>
  <c r="Q15" i="6"/>
  <c r="I16" i="6"/>
  <c r="Y17" i="6"/>
  <c r="AC18" i="6"/>
  <c r="Y20" i="6"/>
  <c r="I21" i="6"/>
  <c r="AC21" i="6"/>
  <c r="M22" i="6"/>
  <c r="AG22" i="6"/>
  <c r="M25" i="6"/>
  <c r="M26" i="6"/>
  <c r="M31" i="6"/>
  <c r="Q32" i="6"/>
  <c r="Y34" i="6"/>
  <c r="I35" i="6"/>
  <c r="Y35" i="6"/>
  <c r="AG36" i="6"/>
  <c r="Y38" i="6"/>
  <c r="Y39" i="6"/>
  <c r="AG40" i="6"/>
  <c r="U41" i="6"/>
  <c r="I42" i="6"/>
  <c r="Q43" i="6"/>
  <c r="Q44" i="6"/>
  <c r="Y46" i="6"/>
  <c r="I47" i="6"/>
  <c r="AC47" i="6"/>
  <c r="M48" i="6"/>
  <c r="AL50" i="6"/>
  <c r="AG7" i="6"/>
  <c r="Q7" i="6"/>
  <c r="M7" i="6"/>
  <c r="Y7" i="6"/>
  <c r="I7" i="6"/>
  <c r="U7" i="6"/>
  <c r="AG29" i="6"/>
  <c r="Q29" i="6"/>
  <c r="AC29" i="6"/>
  <c r="M29" i="6"/>
  <c r="Y29" i="6"/>
  <c r="I29" i="6"/>
  <c r="AG15" i="6"/>
  <c r="AC15" i="6"/>
  <c r="M15" i="6"/>
  <c r="Y15" i="6"/>
  <c r="I15" i="6"/>
  <c r="AH50" i="6"/>
  <c r="AG11" i="6"/>
  <c r="Q11" i="6"/>
  <c r="AC11" i="6"/>
  <c r="M11" i="6"/>
  <c r="Y11" i="6"/>
  <c r="Q19" i="6"/>
  <c r="AC19" i="6"/>
  <c r="M19" i="6"/>
  <c r="Y19" i="6"/>
  <c r="I19" i="6"/>
  <c r="AG23" i="6"/>
  <c r="Q23" i="6"/>
  <c r="M23" i="6"/>
  <c r="Y23" i="6"/>
  <c r="I23" i="6"/>
  <c r="U37" i="6"/>
  <c r="U49" i="6"/>
  <c r="U6" i="6"/>
  <c r="M8" i="6"/>
  <c r="AC8" i="6"/>
  <c r="AG9" i="6"/>
  <c r="M12" i="6"/>
  <c r="AC12" i="6"/>
  <c r="Q13" i="6"/>
  <c r="AG13" i="6"/>
  <c r="U14" i="6"/>
  <c r="M16" i="6"/>
  <c r="AC16" i="6"/>
  <c r="Q17" i="6"/>
  <c r="AG17" i="6"/>
  <c r="U18" i="6"/>
  <c r="AC20" i="6"/>
  <c r="AG21" i="6"/>
  <c r="M24" i="6"/>
  <c r="AC24" i="6"/>
  <c r="AG25" i="6"/>
  <c r="U26" i="6"/>
  <c r="M30" i="6"/>
  <c r="AG31" i="6"/>
  <c r="U32" i="6"/>
  <c r="I33" i="6"/>
  <c r="Y33" i="6"/>
  <c r="M34" i="6"/>
  <c r="AC34" i="6"/>
  <c r="U36" i="6"/>
  <c r="I37" i="6"/>
  <c r="Y37" i="6"/>
  <c r="M38" i="6"/>
  <c r="AC38" i="6"/>
  <c r="AG39" i="6"/>
  <c r="U40" i="6"/>
  <c r="I41" i="6"/>
  <c r="Y41" i="6"/>
  <c r="AC42" i="6"/>
  <c r="U44" i="6"/>
  <c r="I45" i="6"/>
  <c r="Y45" i="6"/>
  <c r="AC46" i="6"/>
  <c r="AG47" i="6"/>
  <c r="U48" i="6"/>
  <c r="I49" i="6"/>
  <c r="Y49" i="6"/>
  <c r="U33" i="6"/>
  <c r="I6" i="6"/>
  <c r="Q8" i="6"/>
  <c r="AG8" i="6"/>
  <c r="I10" i="6"/>
  <c r="Q12" i="6"/>
  <c r="AG12" i="6"/>
  <c r="I14" i="6"/>
  <c r="Q16" i="6"/>
  <c r="Q20" i="6"/>
  <c r="AG20" i="6"/>
  <c r="I22" i="6"/>
  <c r="Q24" i="6"/>
  <c r="Q30" i="6"/>
  <c r="AG30" i="6"/>
  <c r="M33" i="6"/>
  <c r="Q34" i="6"/>
  <c r="AG34" i="6"/>
  <c r="I36" i="6"/>
  <c r="M37" i="6"/>
  <c r="AC37" i="6"/>
  <c r="Q38" i="6"/>
  <c r="I40" i="6"/>
  <c r="M41" i="6"/>
  <c r="AC41" i="6"/>
  <c r="Q42" i="6"/>
  <c r="AG42" i="6"/>
  <c r="I44" i="6"/>
  <c r="M45" i="6"/>
  <c r="AC45" i="6"/>
  <c r="Q46" i="6"/>
  <c r="AG46" i="6"/>
  <c r="I48" i="6"/>
  <c r="M49" i="6"/>
  <c r="AC49" i="6"/>
  <c r="Q33" i="6"/>
  <c r="Q37" i="6"/>
  <c r="Q41" i="6"/>
  <c r="Q45" i="6"/>
  <c r="I5" i="5"/>
  <c r="AF50" i="5"/>
  <c r="AB50" i="5"/>
  <c r="X50" i="5"/>
  <c r="T50" i="5"/>
  <c r="P50" i="5"/>
  <c r="L50" i="5"/>
  <c r="H50" i="5"/>
  <c r="AC50" i="6" l="1"/>
  <c r="AG50" i="6"/>
  <c r="Y50" i="6"/>
  <c r="U50" i="6"/>
  <c r="Q50" i="6"/>
  <c r="M50" i="6"/>
  <c r="I50" i="6"/>
  <c r="AG38" i="5"/>
  <c r="AG28" i="5"/>
  <c r="AG27" i="5"/>
  <c r="AG19" i="5"/>
  <c r="AG14" i="5"/>
  <c r="AG6" i="5"/>
  <c r="AC33" i="5"/>
  <c r="AC30" i="5"/>
  <c r="AC28" i="5"/>
  <c r="AC27" i="5"/>
  <c r="AC23" i="5"/>
  <c r="AC17" i="5"/>
  <c r="AC7" i="5"/>
  <c r="Y34" i="5"/>
  <c r="Y32" i="5"/>
  <c r="Y28" i="5"/>
  <c r="Y27" i="5"/>
  <c r="Y25" i="5"/>
  <c r="Y12" i="5"/>
  <c r="Y8" i="5"/>
  <c r="U45" i="5"/>
  <c r="U41" i="5"/>
  <c r="U35" i="5"/>
  <c r="U29" i="5"/>
  <c r="U28" i="5"/>
  <c r="U27" i="5"/>
  <c r="U24" i="5"/>
  <c r="U22" i="5"/>
  <c r="U16" i="5"/>
  <c r="U10" i="5"/>
  <c r="Q49" i="5"/>
  <c r="Q36" i="5"/>
  <c r="Q28" i="5"/>
  <c r="Q27" i="5"/>
  <c r="Q21" i="5"/>
  <c r="Q15" i="5"/>
  <c r="M46" i="5"/>
  <c r="M42" i="5"/>
  <c r="M28" i="5"/>
  <c r="M27" i="5"/>
  <c r="M20" i="5"/>
  <c r="M13" i="5"/>
  <c r="M9" i="5"/>
  <c r="I47" i="5"/>
  <c r="I39" i="5"/>
  <c r="I28" i="5"/>
  <c r="I27" i="5"/>
  <c r="I26" i="5"/>
  <c r="I18" i="5"/>
  <c r="I11" i="5"/>
  <c r="AG5" i="5"/>
  <c r="AC5" i="5"/>
  <c r="Y5" i="5"/>
  <c r="U5" i="5"/>
  <c r="M5" i="5"/>
  <c r="AJ50" i="6" l="1"/>
  <c r="Q5" i="5"/>
  <c r="AJ5" i="5" l="1"/>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H6" i="5" l="1"/>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 i="5"/>
  <c r="AH50" i="5" l="1"/>
  <c r="AJ27" i="5"/>
  <c r="AJ28" i="5"/>
  <c r="C49" i="5"/>
  <c r="C48" i="5"/>
  <c r="C47" i="5"/>
  <c r="C46" i="5"/>
  <c r="C45" i="5"/>
  <c r="C44" i="5"/>
  <c r="C43" i="5"/>
  <c r="C42" i="5"/>
  <c r="C41" i="5"/>
  <c r="C40" i="5"/>
  <c r="C39" i="5"/>
  <c r="C38" i="5"/>
  <c r="C37" i="5"/>
  <c r="C36" i="5"/>
  <c r="C35" i="5"/>
  <c r="C34" i="5"/>
  <c r="C33" i="5"/>
  <c r="C32" i="5"/>
  <c r="C31" i="5"/>
  <c r="C30" i="5"/>
  <c r="C29" i="5"/>
  <c r="C26" i="5"/>
  <c r="C25" i="5"/>
  <c r="C24" i="5"/>
  <c r="C23" i="5"/>
  <c r="C22" i="5"/>
  <c r="C21" i="5"/>
  <c r="C20" i="5"/>
  <c r="C19" i="5"/>
  <c r="C18" i="5"/>
  <c r="C17" i="5"/>
  <c r="C16" i="5"/>
  <c r="C15" i="5"/>
  <c r="C14" i="5"/>
  <c r="C13" i="5"/>
  <c r="C12" i="5"/>
  <c r="C11" i="5"/>
  <c r="C10" i="5"/>
  <c r="C9" i="5"/>
  <c r="C8" i="5"/>
  <c r="C7" i="5"/>
  <c r="C6" i="5"/>
  <c r="AL5" i="5"/>
  <c r="AL50" i="5" s="1"/>
  <c r="AG15" i="5" l="1"/>
  <c r="AC15" i="5"/>
  <c r="Y15" i="5"/>
  <c r="M15" i="5"/>
  <c r="I15" i="5"/>
  <c r="U15" i="5"/>
  <c r="AG23" i="5"/>
  <c r="Y23" i="5"/>
  <c r="U23" i="5"/>
  <c r="M23" i="5"/>
  <c r="I23" i="5"/>
  <c r="Q23" i="5"/>
  <c r="AG37" i="5"/>
  <c r="AC37" i="5"/>
  <c r="Y37" i="5"/>
  <c r="U37" i="5"/>
  <c r="Q37" i="5"/>
  <c r="M37" i="5"/>
  <c r="I37" i="5"/>
  <c r="AG25" i="5"/>
  <c r="AC25" i="5"/>
  <c r="U25" i="5"/>
  <c r="Q25" i="5"/>
  <c r="M25" i="5"/>
  <c r="I25" i="5"/>
  <c r="AG7" i="5"/>
  <c r="U7" i="5"/>
  <c r="M7" i="5"/>
  <c r="Y7" i="5"/>
  <c r="I7" i="5"/>
  <c r="Q7" i="5"/>
  <c r="AG11" i="5"/>
  <c r="AC11" i="5"/>
  <c r="U11" i="5"/>
  <c r="Q11" i="5"/>
  <c r="M11" i="5"/>
  <c r="Y11" i="5"/>
  <c r="AC19" i="5"/>
  <c r="Y19" i="5"/>
  <c r="Q19" i="5"/>
  <c r="I19" i="5"/>
  <c r="M19" i="5"/>
  <c r="U19" i="5"/>
  <c r="AG29" i="5"/>
  <c r="AC29" i="5"/>
  <c r="Y29" i="5"/>
  <c r="Q29" i="5"/>
  <c r="M29" i="5"/>
  <c r="I29" i="5"/>
  <c r="AG33" i="5"/>
  <c r="Y33" i="5"/>
  <c r="U33" i="5"/>
  <c r="Q33" i="5"/>
  <c r="M33" i="5"/>
  <c r="I33" i="5"/>
  <c r="AG41" i="5"/>
  <c r="AC41" i="5"/>
  <c r="Y41" i="5"/>
  <c r="Q41" i="5"/>
  <c r="M41" i="5"/>
  <c r="I41" i="5"/>
  <c r="AG45" i="5"/>
  <c r="AC45" i="5"/>
  <c r="Y45" i="5"/>
  <c r="Q45" i="5"/>
  <c r="M45" i="5"/>
  <c r="I45" i="5"/>
  <c r="AG49" i="5"/>
  <c r="AC49" i="5"/>
  <c r="Y49" i="5"/>
  <c r="U49" i="5"/>
  <c r="M49" i="5"/>
  <c r="I49" i="5"/>
  <c r="I8" i="5"/>
  <c r="AJ8" i="5" s="1"/>
  <c r="AG8" i="5"/>
  <c r="AC8" i="5"/>
  <c r="U8" i="5"/>
  <c r="Q8" i="5"/>
  <c r="M8" i="5"/>
  <c r="I12" i="5"/>
  <c r="AG12" i="5"/>
  <c r="AC12" i="5"/>
  <c r="U12" i="5"/>
  <c r="Q12" i="5"/>
  <c r="M12" i="5"/>
  <c r="AG16" i="5"/>
  <c r="AC16" i="5"/>
  <c r="Y16" i="5"/>
  <c r="Q16" i="5"/>
  <c r="M16" i="5"/>
  <c r="I16" i="5"/>
  <c r="AJ16" i="5" s="1"/>
  <c r="I20" i="5"/>
  <c r="AJ20" i="5" s="1"/>
  <c r="AG20" i="5"/>
  <c r="AC20" i="5"/>
  <c r="Y20" i="5"/>
  <c r="U20" i="5"/>
  <c r="Q20" i="5"/>
  <c r="AG24" i="5"/>
  <c r="AC24" i="5"/>
  <c r="Y24" i="5"/>
  <c r="Q24" i="5"/>
  <c r="M24" i="5"/>
  <c r="I24" i="5"/>
  <c r="AJ24" i="5" s="1"/>
  <c r="AG30" i="5"/>
  <c r="Y30" i="5"/>
  <c r="U30" i="5"/>
  <c r="Q30" i="5"/>
  <c r="AJ30" i="5" s="1"/>
  <c r="M30" i="5"/>
  <c r="I30" i="5"/>
  <c r="AG34" i="5"/>
  <c r="AC34" i="5"/>
  <c r="U34" i="5"/>
  <c r="Q34" i="5"/>
  <c r="M34" i="5"/>
  <c r="I34" i="5"/>
  <c r="AC38" i="5"/>
  <c r="Y38" i="5"/>
  <c r="U38" i="5"/>
  <c r="Q38" i="5"/>
  <c r="M38" i="5"/>
  <c r="I38" i="5"/>
  <c r="AJ38" i="5" s="1"/>
  <c r="AG42" i="5"/>
  <c r="AC42" i="5"/>
  <c r="Y42" i="5"/>
  <c r="U42" i="5"/>
  <c r="Q42" i="5"/>
  <c r="I42" i="5"/>
  <c r="AG46" i="5"/>
  <c r="AC46" i="5"/>
  <c r="Y46" i="5"/>
  <c r="U46" i="5"/>
  <c r="Q46" i="5"/>
  <c r="I46" i="5"/>
  <c r="AJ46" i="5" s="1"/>
  <c r="AG9" i="5"/>
  <c r="AC9" i="5"/>
  <c r="Y9" i="5"/>
  <c r="U9" i="5"/>
  <c r="Q9" i="5"/>
  <c r="I9" i="5"/>
  <c r="AG13" i="5"/>
  <c r="AC13" i="5"/>
  <c r="Y13" i="5"/>
  <c r="U13" i="5"/>
  <c r="Q13" i="5"/>
  <c r="I13" i="5"/>
  <c r="AG17" i="5"/>
  <c r="Y17" i="5"/>
  <c r="U17" i="5"/>
  <c r="Q17" i="5"/>
  <c r="M17" i="5"/>
  <c r="I17" i="5"/>
  <c r="AG21" i="5"/>
  <c r="AC21" i="5"/>
  <c r="Y21" i="5"/>
  <c r="U21" i="5"/>
  <c r="M21" i="5"/>
  <c r="I21" i="5"/>
  <c r="AG31" i="5"/>
  <c r="AC31" i="5"/>
  <c r="Y31" i="5"/>
  <c r="U31" i="5"/>
  <c r="I31" i="5"/>
  <c r="M31" i="5"/>
  <c r="Q31" i="5"/>
  <c r="AG35" i="5"/>
  <c r="AC35" i="5"/>
  <c r="Y35" i="5"/>
  <c r="I35" i="5"/>
  <c r="M35" i="5"/>
  <c r="Q35" i="5"/>
  <c r="AG39" i="5"/>
  <c r="AC39" i="5"/>
  <c r="Y39" i="5"/>
  <c r="Q39" i="5"/>
  <c r="M39" i="5"/>
  <c r="U39" i="5"/>
  <c r="AG43" i="5"/>
  <c r="AC43" i="5"/>
  <c r="Y43" i="5"/>
  <c r="U43" i="5"/>
  <c r="AJ43" i="5" s="1"/>
  <c r="Q43" i="5"/>
  <c r="M43" i="5"/>
  <c r="I43" i="5"/>
  <c r="AG47" i="5"/>
  <c r="AC47" i="5"/>
  <c r="Y47" i="5"/>
  <c r="M47" i="5"/>
  <c r="U47" i="5"/>
  <c r="Q47" i="5"/>
  <c r="AC6" i="5"/>
  <c r="Y6" i="5"/>
  <c r="U6" i="5"/>
  <c r="Q6" i="5"/>
  <c r="M6" i="5"/>
  <c r="I6" i="5"/>
  <c r="AG10" i="5"/>
  <c r="AC10" i="5"/>
  <c r="Y10" i="5"/>
  <c r="Q10" i="5"/>
  <c r="M10" i="5"/>
  <c r="I10" i="5"/>
  <c r="AC14" i="5"/>
  <c r="Y14" i="5"/>
  <c r="U14" i="5"/>
  <c r="Q14" i="5"/>
  <c r="M14" i="5"/>
  <c r="I14" i="5"/>
  <c r="AG18" i="5"/>
  <c r="AC18" i="5"/>
  <c r="Y18" i="5"/>
  <c r="U18" i="5"/>
  <c r="Q18" i="5"/>
  <c r="M18" i="5"/>
  <c r="AG22" i="5"/>
  <c r="AC22" i="5"/>
  <c r="Y22" i="5"/>
  <c r="Q22" i="5"/>
  <c r="M22" i="5"/>
  <c r="I22" i="5"/>
  <c r="AG26" i="5"/>
  <c r="AC26" i="5"/>
  <c r="Y26" i="5"/>
  <c r="U26" i="5"/>
  <c r="Q26" i="5"/>
  <c r="M26" i="5"/>
  <c r="AG32" i="5"/>
  <c r="AC32" i="5"/>
  <c r="U32" i="5"/>
  <c r="Q32" i="5"/>
  <c r="M32" i="5"/>
  <c r="I32" i="5"/>
  <c r="I36" i="5"/>
  <c r="AG36" i="5"/>
  <c r="AC36" i="5"/>
  <c r="Y36" i="5"/>
  <c r="U36" i="5"/>
  <c r="M36" i="5"/>
  <c r="AG40" i="5"/>
  <c r="AC40" i="5"/>
  <c r="Y40" i="5"/>
  <c r="U40" i="5"/>
  <c r="Q40" i="5"/>
  <c r="M40" i="5"/>
  <c r="I40" i="5"/>
  <c r="AG44" i="5"/>
  <c r="AC44" i="5"/>
  <c r="Y44" i="5"/>
  <c r="U44" i="5"/>
  <c r="Q44" i="5"/>
  <c r="M44" i="5"/>
  <c r="I44" i="5"/>
  <c r="AG48" i="5"/>
  <c r="AC48" i="5"/>
  <c r="Y48" i="5"/>
  <c r="U48" i="5"/>
  <c r="Q48" i="5"/>
  <c r="M48" i="5"/>
  <c r="I48" i="5"/>
  <c r="AJ6" i="5"/>
  <c r="AJ14" i="5"/>
  <c r="AJ34" i="5"/>
  <c r="AJ35" i="5"/>
  <c r="AJ39" i="5"/>
  <c r="AJ42" i="5"/>
  <c r="AJ18" i="5"/>
  <c r="AJ26" i="5"/>
  <c r="AJ12" i="5"/>
  <c r="AJ10" i="5"/>
  <c r="AJ32" i="5"/>
  <c r="AJ9" i="5"/>
  <c r="AJ13" i="5"/>
  <c r="AJ17" i="5"/>
  <c r="AJ21" i="5"/>
  <c r="AJ25" i="5"/>
  <c r="AJ31" i="5"/>
  <c r="AJ47" i="5"/>
  <c r="AJ22" i="5"/>
  <c r="AJ36" i="5"/>
  <c r="AJ40" i="5"/>
  <c r="AJ44" i="5"/>
  <c r="AJ48" i="5"/>
  <c r="AJ7" i="5"/>
  <c r="AJ11" i="5"/>
  <c r="AJ15" i="5"/>
  <c r="AJ19" i="5"/>
  <c r="AJ23" i="5"/>
  <c r="AJ29" i="5"/>
  <c r="AJ33" i="5"/>
  <c r="AJ37" i="5"/>
  <c r="AJ41" i="5"/>
  <c r="AJ49" i="5"/>
  <c r="U50" i="5" l="1"/>
  <c r="Y50" i="5"/>
  <c r="I50" i="5"/>
  <c r="M50" i="5"/>
  <c r="AC50" i="5"/>
  <c r="AG50" i="5"/>
  <c r="Q50" i="5"/>
  <c r="AJ45" i="5"/>
  <c r="AJ50" i="5" s="1"/>
</calcChain>
</file>

<file path=xl/sharedStrings.xml><?xml version="1.0" encoding="utf-8"?>
<sst xmlns="http://schemas.openxmlformats.org/spreadsheetml/2006/main" count="483" uniqueCount="219">
  <si>
    <t>Max # of Students per room Sq Ft</t>
  </si>
  <si>
    <t>Classroom NSF</t>
  </si>
  <si>
    <t xml:space="preserve">Room No. </t>
  </si>
  <si>
    <t>Max # of Students Per PED Standards</t>
  </si>
  <si>
    <t>Subject</t>
  </si>
  <si>
    <t>No. of Students</t>
  </si>
  <si>
    <t>% of Room Occupied</t>
  </si>
  <si>
    <t>English I</t>
  </si>
  <si>
    <t>Total Students</t>
  </si>
  <si>
    <t>PED Max PTR/Day</t>
  </si>
  <si>
    <t>Matinez</t>
  </si>
  <si>
    <t>Smith</t>
  </si>
  <si>
    <t>English II</t>
  </si>
  <si>
    <t>Trujillo</t>
  </si>
  <si>
    <t>English III</t>
  </si>
  <si>
    <t>DaVinney</t>
  </si>
  <si>
    <t>English IV</t>
  </si>
  <si>
    <t>Prep</t>
  </si>
  <si>
    <t>Comm I</t>
  </si>
  <si>
    <t>AP English</t>
  </si>
  <si>
    <t>English IV E</t>
  </si>
  <si>
    <t>Stewart</t>
  </si>
  <si>
    <t>Comm II</t>
  </si>
  <si>
    <t>Mayne</t>
  </si>
  <si>
    <t>Algebra I</t>
  </si>
  <si>
    <t>Algebra II</t>
  </si>
  <si>
    <t>Alebra II</t>
  </si>
  <si>
    <t>Rem. Math</t>
  </si>
  <si>
    <t>Pre-Alg</t>
  </si>
  <si>
    <t>Trig</t>
  </si>
  <si>
    <t>Calculus</t>
  </si>
  <si>
    <t>Adv Calc</t>
  </si>
  <si>
    <t>Am Lit</t>
  </si>
  <si>
    <t>Ralston</t>
  </si>
  <si>
    <t>Math I</t>
  </si>
  <si>
    <t>Math II</t>
  </si>
  <si>
    <t>Griggers</t>
  </si>
  <si>
    <t>Geometry</t>
  </si>
  <si>
    <t>Hon. Geom</t>
  </si>
  <si>
    <t>Alvarado</t>
  </si>
  <si>
    <t>Hon Trig</t>
  </si>
  <si>
    <t>US History</t>
  </si>
  <si>
    <t>Gov/Econ</t>
  </si>
  <si>
    <t>World Hist</t>
  </si>
  <si>
    <t>Satterfield</t>
  </si>
  <si>
    <t>US Hist AP</t>
  </si>
  <si>
    <t>Rose</t>
  </si>
  <si>
    <t>NM Hist</t>
  </si>
  <si>
    <t>Rivera</t>
  </si>
  <si>
    <t>Atrick</t>
  </si>
  <si>
    <t>Chemistry</t>
  </si>
  <si>
    <t>Chem AP</t>
  </si>
  <si>
    <t>Nagle</t>
  </si>
  <si>
    <t>Physics</t>
  </si>
  <si>
    <t>Physics AP</t>
  </si>
  <si>
    <t>Garcia</t>
  </si>
  <si>
    <t>Biology</t>
  </si>
  <si>
    <t>Reynolds</t>
  </si>
  <si>
    <t>Byers</t>
  </si>
  <si>
    <t>Earth Science</t>
  </si>
  <si>
    <t>Life Science</t>
  </si>
  <si>
    <t>Astronomy</t>
  </si>
  <si>
    <t>Oceanog.</t>
  </si>
  <si>
    <t>Ortega</t>
  </si>
  <si>
    <t>Spanish I</t>
  </si>
  <si>
    <t>Spanish II</t>
  </si>
  <si>
    <t>Spanish III</t>
  </si>
  <si>
    <t>Gym</t>
  </si>
  <si>
    <t>Cronin</t>
  </si>
  <si>
    <t>PE</t>
  </si>
  <si>
    <t>Sports PE</t>
  </si>
  <si>
    <t xml:space="preserve">Spanish I </t>
  </si>
  <si>
    <t>Span AP</t>
  </si>
  <si>
    <t>Justin</t>
  </si>
  <si>
    <t>French I</t>
  </si>
  <si>
    <t>French II</t>
  </si>
  <si>
    <t>French III</t>
  </si>
  <si>
    <t>Chavez</t>
  </si>
  <si>
    <t>Sports  PE</t>
  </si>
  <si>
    <t>Latin</t>
  </si>
  <si>
    <t>Pearson</t>
  </si>
  <si>
    <t>German I</t>
  </si>
  <si>
    <t>German II</t>
  </si>
  <si>
    <t>German III</t>
  </si>
  <si>
    <t>German IV</t>
  </si>
  <si>
    <t>Holguin</t>
  </si>
  <si>
    <t>SpeD D</t>
  </si>
  <si>
    <t>Period 1</t>
  </si>
  <si>
    <t>Period 2</t>
  </si>
  <si>
    <t>Period 3</t>
  </si>
  <si>
    <t>Period 4</t>
  </si>
  <si>
    <t>Period 5</t>
  </si>
  <si>
    <t>Period 6</t>
  </si>
  <si>
    <t>Period 7</t>
  </si>
  <si>
    <t>Morales</t>
  </si>
  <si>
    <t>SpeD C</t>
  </si>
  <si>
    <t>Luke</t>
  </si>
  <si>
    <t>SpeD A &amp; B</t>
  </si>
  <si>
    <t>SpeD A &amp;B</t>
  </si>
  <si>
    <t>Peach</t>
  </si>
  <si>
    <t>Muro</t>
  </si>
  <si>
    <t>Vaisa</t>
  </si>
  <si>
    <t>Family Sci</t>
  </si>
  <si>
    <t>Woodward</t>
  </si>
  <si>
    <t>ROTC IV</t>
  </si>
  <si>
    <t>ROTC III</t>
  </si>
  <si>
    <t>ROTC II</t>
  </si>
  <si>
    <t>ROTC I</t>
  </si>
  <si>
    <t>ROTC Drill</t>
  </si>
  <si>
    <t>Tyrell</t>
  </si>
  <si>
    <t>Melendez</t>
  </si>
  <si>
    <t>Business Math</t>
  </si>
  <si>
    <t>Accounting I</t>
  </si>
  <si>
    <t>Accounting II</t>
  </si>
  <si>
    <t>Yearbook</t>
  </si>
  <si>
    <t>Nutrition</t>
  </si>
  <si>
    <t>Book Keeping</t>
  </si>
  <si>
    <t>Amos</t>
  </si>
  <si>
    <t>Art I</t>
  </si>
  <si>
    <t>Art II</t>
  </si>
  <si>
    <t>Ceramics</t>
  </si>
  <si>
    <t>Metals</t>
  </si>
  <si>
    <t>Marketing</t>
  </si>
  <si>
    <t>Graphics</t>
  </si>
  <si>
    <t>Hines</t>
  </si>
  <si>
    <t>Keyboarding</t>
  </si>
  <si>
    <t>Computer I</t>
  </si>
  <si>
    <t>Computer II</t>
  </si>
  <si>
    <t>Computer III</t>
  </si>
  <si>
    <t>Lerch</t>
  </si>
  <si>
    <t>Drama I</t>
  </si>
  <si>
    <t>Drama II</t>
  </si>
  <si>
    <t>Drama III</t>
  </si>
  <si>
    <t>Adv. Theater</t>
  </si>
  <si>
    <t>Theat. Voc.</t>
  </si>
  <si>
    <t>Performan</t>
  </si>
  <si>
    <t>Lueras</t>
  </si>
  <si>
    <t>ESL</t>
  </si>
  <si>
    <t>ESL II</t>
  </si>
  <si>
    <t>Tutoring</t>
  </si>
  <si>
    <t xml:space="preserve">Tutoring </t>
  </si>
  <si>
    <t>ESL III</t>
  </si>
  <si>
    <t>Life Skills</t>
  </si>
  <si>
    <t>Health</t>
  </si>
  <si>
    <t xml:space="preserve">ESL I </t>
  </si>
  <si>
    <t>Testing Skills</t>
  </si>
  <si>
    <t>Schneider</t>
  </si>
  <si>
    <t>Band</t>
  </si>
  <si>
    <t>Concert Band</t>
  </si>
  <si>
    <t>Parker</t>
  </si>
  <si>
    <t>Chorus</t>
  </si>
  <si>
    <t>Fuentes</t>
  </si>
  <si>
    <t>Industrial Art</t>
  </si>
  <si>
    <t>Woods/Metals</t>
  </si>
  <si>
    <t>Adv Shop</t>
  </si>
  <si>
    <t>Electrical</t>
  </si>
  <si>
    <t>Laker</t>
  </si>
  <si>
    <t>Guitar I</t>
  </si>
  <si>
    <t>Guitar II</t>
  </si>
  <si>
    <t>Guitar III</t>
  </si>
  <si>
    <t>Classic Guit</t>
  </si>
  <si>
    <t>Music</t>
  </si>
  <si>
    <t>Montes</t>
  </si>
  <si>
    <t>Reading</t>
  </si>
  <si>
    <t>Testing</t>
  </si>
  <si>
    <t>Baca</t>
  </si>
  <si>
    <t>Auto Shop</t>
  </si>
  <si>
    <t>Auto Body</t>
  </si>
  <si>
    <t>Teacher Name (s)</t>
  </si>
  <si>
    <t>Rios/Montez</t>
  </si>
  <si>
    <t>Vacant</t>
  </si>
  <si>
    <t>Scheduled as needed (i.e. computer labs, group work space, commons areas)</t>
  </si>
  <si>
    <t>Yoast/Sanchez</t>
  </si>
  <si>
    <t>Ryerson/Wright</t>
  </si>
  <si>
    <t>Utilized Fully and well occupied</t>
  </si>
  <si>
    <t>7:45 - 8:30 AM</t>
  </si>
  <si>
    <t>8:35 - 9:20 AM</t>
  </si>
  <si>
    <t>9:25 - 10:15 AM</t>
  </si>
  <si>
    <t>1:20 - 2:15 PM</t>
  </si>
  <si>
    <t>10:20 AM - 11:15 AM</t>
  </si>
  <si>
    <t>12:30 - 1:15 PM</t>
  </si>
  <si>
    <t>2:20 - 3:15 PM</t>
  </si>
  <si>
    <t>% of Pds Used/Day</t>
  </si>
  <si>
    <t>Underutilized or poorly occupied, defined as the room's occupancy rate being below 50% based upon the PED PRT standards</t>
  </si>
  <si>
    <t xml:space="preserve">Hypothetical Utilization Study </t>
  </si>
  <si>
    <t>Percent Room is Occupied per Day</t>
  </si>
  <si>
    <t>Number of Periods Room is  Occpied per Day</t>
  </si>
  <si>
    <t>*</t>
  </si>
  <si>
    <t>Planner must fill out PED Max Pupil to Teacher Ration (PTR) for the applicable course.</t>
  </si>
  <si>
    <t>Add additional rows as necessary in order to capture all teaching spaces</t>
  </si>
  <si>
    <t>1.)  Max # of St./Sq. Ft.= The maximum number of students allowed per the Statewide Adequacy Standards square feet.</t>
  </si>
  <si>
    <t>2.)  PED Max PTR/Clm = PED's maximum pupil / teacher ratio per class period.</t>
  </si>
  <si>
    <t xml:space="preserve">3.) Insert the name of the teacher that uses the room. If two or more teachers use the room, identify all the names associated with the room and the periods that they occupy the space. </t>
  </si>
  <si>
    <t xml:space="preserve">A teaching space is defined as any space a teacher (s) occupies to provide instruction, including PE. For example, if four PE teachers utilize the gym during the same period, this total four seperate teaching spaces. </t>
  </si>
  <si>
    <t>GRADE LEVEL</t>
  </si>
  <si>
    <t>CURRENT STUDENT 40TH DAY COUNT</t>
  </si>
  <si>
    <t>NUMBER OF / SPECIAL NEEDS STUDENTS PER GRADE</t>
  </si>
  <si>
    <t>CURRENT NUMBER OF TEACHERS</t>
  </si>
  <si>
    <t>NUMBER OF TEACHING SPACES</t>
  </si>
  <si>
    <t>6th Grade</t>
  </si>
  <si>
    <t>7th Grade</t>
  </si>
  <si>
    <t>8th Grade</t>
  </si>
  <si>
    <t>9th Grade</t>
  </si>
  <si>
    <t xml:space="preserve">10th Grade </t>
  </si>
  <si>
    <t>11th Grade</t>
  </si>
  <si>
    <t>12th Grade</t>
  </si>
  <si>
    <t>TOTALS</t>
  </si>
  <si>
    <t xml:space="preserve">SUMMARY </t>
  </si>
  <si>
    <t>Number of Lunch Turns Per Day</t>
  </si>
  <si>
    <t xml:space="preserve">TOTAL </t>
  </si>
  <si>
    <t xml:space="preserve">5.)Tot. St. = The total number of students in the specific instructional space throughout the day. </t>
  </si>
  <si>
    <t xml:space="preserve">6)  PED Max. PTR/Day = The maximum pupil teacher ratio allowed by PED for specific teacher per day allowed. Please refer to 6.29.1 NMAC 1 for guidance. </t>
  </si>
  <si>
    <t>7)  Tot. % Rm Occ. / Day = Total average percentage room is occupied throughout the day. (count all periods in average)</t>
  </si>
  <si>
    <t>8) Occ. # of Pd.'s / Day = Occupied number of periods occupied per day. (Prep period may be counted as utilized if teacher does not have a separate office from classroom)</t>
  </si>
  <si>
    <t>9)  % Pd. / Day = The average percent of occupied  periods (occupied number of periods divided by the number of periods available per day).</t>
  </si>
  <si>
    <t xml:space="preserve">4.) Identify the subject taught in the space by period, the number of students in the room per period. Under the period number, indicate the beginning and end time for that period.  </t>
  </si>
  <si>
    <t>Notes and Instructions</t>
  </si>
  <si>
    <t>EXAMPLE</t>
  </si>
  <si>
    <t>Template - See notes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</si>
</sst>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Times New Roman"/>
      <family val="2"/>
    </font>
    <font>
      <sz val="8"/>
      <color theme="1"/>
      <name val="Calibri"/>
      <family val="2"/>
    </font>
    <font>
      <b/>
      <sz val="8"/>
      <color theme="1"/>
      <name val="Calibri"/>
      <family val="2"/>
    </font>
    <font>
      <b/>
      <sz val="8"/>
      <color theme="0"/>
      <name val="Calibri"/>
      <family val="2"/>
    </font>
    <font>
      <sz val="8"/>
      <color theme="0"/>
      <name val="Calibri"/>
      <family val="2"/>
    </font>
    <font>
      <sz val="12"/>
      <color theme="1"/>
      <name val="Calibri"/>
      <family val="2"/>
    </font>
    <font>
      <sz val="12"/>
      <color theme="0"/>
      <name val="Calibri"/>
      <family val="2"/>
    </font>
    <font>
      <sz val="12"/>
      <color theme="1"/>
      <name val="Times New Roman"/>
      <family val="2"/>
    </font>
    <font>
      <b/>
      <sz val="12"/>
      <color theme="1"/>
      <name val="Calibri"/>
      <family val="2"/>
    </font>
    <font>
      <b/>
      <sz val="12"/>
      <color theme="1"/>
      <name val="Times New Roman"/>
      <family val="2"/>
    </font>
    <font>
      <sz val="8"/>
      <color theme="1"/>
      <name val="Times New Roman"/>
      <family val="2"/>
    </font>
    <font>
      <sz val="8"/>
      <name val="Calibri"/>
      <family val="2"/>
    </font>
    <font>
      <sz val="8"/>
      <name val="Calibri"/>
      <family val="2"/>
      <scheme val="minor"/>
    </font>
    <font>
      <sz val="8"/>
      <color theme="1"/>
      <name val="Calibri"/>
      <family val="2"/>
      <scheme val="minor"/>
    </font>
    <font>
      <b/>
      <sz val="8"/>
      <name val="Calibri"/>
      <family val="2"/>
    </font>
  </fonts>
  <fills count="9">
    <fill>
      <patternFill patternType="none"/>
    </fill>
    <fill>
      <patternFill patternType="gray125"/>
    </fill>
    <fill>
      <patternFill patternType="solid">
        <fgColor rgb="FF99FF99"/>
        <bgColor indexed="64"/>
      </patternFill>
    </fill>
    <fill>
      <patternFill patternType="solid">
        <fgColor rgb="FFFFFF99"/>
        <bgColor indexed="64"/>
      </patternFill>
    </fill>
    <fill>
      <patternFill patternType="solid">
        <fgColor rgb="FFCC66FF"/>
        <bgColor indexed="64"/>
      </patternFill>
    </fill>
    <fill>
      <patternFill patternType="solid">
        <fgColor theme="0"/>
        <bgColor indexed="64"/>
      </patternFill>
    </fill>
    <fill>
      <patternFill patternType="solid">
        <fgColor theme="0" tint="-0.14999847407452621"/>
        <bgColor indexed="64"/>
      </patternFill>
    </fill>
    <fill>
      <patternFill patternType="solid">
        <fgColor rgb="FF66CCFF"/>
        <bgColor indexed="64"/>
      </patternFill>
    </fill>
    <fill>
      <patternFill patternType="solid">
        <fgColor rgb="FFFFCC66"/>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thick">
        <color indexed="64"/>
      </bottom>
      <diagonal/>
    </border>
    <border>
      <left/>
      <right style="double">
        <color indexed="64"/>
      </right>
      <top style="double">
        <color indexed="64"/>
      </top>
      <bottom style="thick">
        <color indexed="64"/>
      </bottom>
      <diagonal/>
    </border>
    <border>
      <left/>
      <right style="thin">
        <color indexed="64"/>
      </right>
      <top style="double">
        <color indexed="64"/>
      </top>
      <bottom style="thick">
        <color indexed="64"/>
      </bottom>
      <diagonal/>
    </border>
    <border>
      <left/>
      <right/>
      <top style="double">
        <color indexed="64"/>
      </top>
      <bottom style="thick">
        <color indexed="64"/>
      </bottom>
      <diagonal/>
    </border>
    <border>
      <left style="double">
        <color indexed="64"/>
      </left>
      <right/>
      <top style="double">
        <color indexed="64"/>
      </top>
      <bottom style="thick">
        <color indexed="64"/>
      </bottom>
      <diagonal/>
    </border>
    <border>
      <left style="thin">
        <color indexed="64"/>
      </left>
      <right/>
      <top style="thick">
        <color indexed="64"/>
      </top>
      <bottom style="double">
        <color indexed="64"/>
      </bottom>
      <diagonal/>
    </border>
    <border>
      <left/>
      <right style="double">
        <color indexed="64"/>
      </right>
      <top style="thick">
        <color indexed="64"/>
      </top>
      <bottom style="double">
        <color indexed="64"/>
      </bottom>
      <diagonal/>
    </border>
    <border>
      <left/>
      <right style="thin">
        <color indexed="64"/>
      </right>
      <top style="thick">
        <color indexed="64"/>
      </top>
      <bottom style="double">
        <color indexed="64"/>
      </bottom>
      <diagonal/>
    </border>
    <border>
      <left/>
      <right/>
      <top style="thick">
        <color indexed="64"/>
      </top>
      <bottom style="double">
        <color indexed="64"/>
      </bottom>
      <diagonal/>
    </border>
    <border>
      <left style="double">
        <color indexed="64"/>
      </left>
      <right/>
      <top style="thick">
        <color indexed="64"/>
      </top>
      <bottom style="double">
        <color indexed="64"/>
      </bottom>
      <diagonal/>
    </border>
    <border>
      <left/>
      <right style="medium">
        <color indexed="64"/>
      </right>
      <top style="double">
        <color indexed="64"/>
      </top>
      <bottom style="double">
        <color indexed="64"/>
      </bottom>
      <diagonal/>
    </border>
  </borders>
  <cellStyleXfs count="2">
    <xf numFmtId="0" fontId="0" fillId="0" borderId="0"/>
    <xf numFmtId="9" fontId="7" fillId="0" borderId="0" applyFont="0" applyFill="0" applyBorder="0" applyAlignment="0" applyProtection="0"/>
  </cellStyleXfs>
  <cellXfs count="159">
    <xf numFmtId="0" fontId="0" fillId="0" borderId="0" xfId="0"/>
    <xf numFmtId="0" fontId="1" fillId="0" borderId="0" xfId="0" applyFont="1"/>
    <xf numFmtId="0" fontId="1" fillId="0" borderId="2" xfId="0" applyFont="1" applyBorder="1" applyAlignment="1">
      <alignment wrapText="1"/>
    </xf>
    <xf numFmtId="0" fontId="1" fillId="0" borderId="4" xfId="0" applyFont="1" applyBorder="1" applyAlignment="1">
      <alignment horizontal="center" wrapText="1"/>
    </xf>
    <xf numFmtId="0" fontId="1" fillId="0" borderId="3" xfId="0" applyFont="1" applyBorder="1" applyAlignment="1">
      <alignment horizontal="center" wrapText="1"/>
    </xf>
    <xf numFmtId="0" fontId="1" fillId="0" borderId="9" xfId="0" applyFont="1" applyBorder="1" applyAlignment="1">
      <alignment horizontal="center" wrapText="1"/>
    </xf>
    <xf numFmtId="0" fontId="1" fillId="0" borderId="11" xfId="0" applyFont="1" applyFill="1" applyBorder="1"/>
    <xf numFmtId="0" fontId="1" fillId="0" borderId="12" xfId="0" applyFont="1" applyFill="1" applyBorder="1"/>
    <xf numFmtId="0" fontId="1" fillId="0" borderId="14" xfId="0" applyFont="1" applyFill="1" applyBorder="1"/>
    <xf numFmtId="0" fontId="1" fillId="0" borderId="1" xfId="0" applyFont="1" applyFill="1" applyBorder="1"/>
    <xf numFmtId="0" fontId="1" fillId="0" borderId="15" xfId="0" applyFont="1" applyFill="1" applyBorder="1"/>
    <xf numFmtId="0" fontId="1" fillId="0" borderId="16" xfId="0" applyFont="1" applyFill="1" applyBorder="1"/>
    <xf numFmtId="0" fontId="1" fillId="0" borderId="17" xfId="0" applyFont="1" applyFill="1" applyBorder="1"/>
    <xf numFmtId="0" fontId="1" fillId="0" borderId="18" xfId="0" applyFont="1" applyFill="1" applyBorder="1"/>
    <xf numFmtId="0" fontId="1" fillId="3" borderId="11" xfId="0" applyFont="1" applyFill="1" applyBorder="1"/>
    <xf numFmtId="0" fontId="1" fillId="3" borderId="12" xfId="0" applyFont="1" applyFill="1" applyBorder="1"/>
    <xf numFmtId="0" fontId="1" fillId="3" borderId="14" xfId="0" applyFont="1" applyFill="1" applyBorder="1"/>
    <xf numFmtId="0" fontId="1" fillId="3" borderId="1" xfId="0" applyFont="1" applyFill="1" applyBorder="1"/>
    <xf numFmtId="0" fontId="3" fillId="0" borderId="0" xfId="0" applyFont="1"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xf numFmtId="0" fontId="2" fillId="0" borderId="0" xfId="0" applyFont="1" applyFill="1" applyBorder="1" applyAlignment="1">
      <alignment horizontal="center"/>
    </xf>
    <xf numFmtId="0" fontId="1" fillId="0" borderId="0" xfId="0" applyFont="1" applyFill="1" applyBorder="1" applyAlignment="1">
      <alignment horizontal="center" wrapText="1"/>
    </xf>
    <xf numFmtId="0" fontId="1" fillId="0" borderId="0" xfId="0" applyFont="1" applyFill="1" applyBorder="1"/>
    <xf numFmtId="0" fontId="1" fillId="4" borderId="12" xfId="0" applyFont="1" applyFill="1" applyBorder="1"/>
    <xf numFmtId="0" fontId="1" fillId="4" borderId="14" xfId="0" applyFont="1" applyFill="1" applyBorder="1"/>
    <xf numFmtId="0" fontId="1" fillId="4" borderId="1" xfId="0" applyFont="1" applyFill="1" applyBorder="1"/>
    <xf numFmtId="0" fontId="1" fillId="4" borderId="15" xfId="0" applyFont="1" applyFill="1" applyBorder="1"/>
    <xf numFmtId="0" fontId="5" fillId="0" borderId="0" xfId="0" applyFont="1"/>
    <xf numFmtId="0" fontId="6" fillId="0" borderId="0" xfId="0" applyFont="1" applyFill="1" applyBorder="1"/>
    <xf numFmtId="0" fontId="5" fillId="0" borderId="0" xfId="0" applyFont="1" applyFill="1" applyBorder="1"/>
    <xf numFmtId="0" fontId="6" fillId="0" borderId="0" xfId="0" applyFont="1" applyFill="1"/>
    <xf numFmtId="0" fontId="5" fillId="4" borderId="20" xfId="0" applyFont="1" applyFill="1" applyBorder="1"/>
    <xf numFmtId="0" fontId="5" fillId="3" borderId="20" xfId="0" applyFont="1" applyFill="1" applyBorder="1"/>
    <xf numFmtId="0" fontId="1" fillId="5" borderId="11" xfId="0" applyFont="1" applyFill="1" applyBorder="1"/>
    <xf numFmtId="0" fontId="1" fillId="5" borderId="12" xfId="0" applyFont="1" applyFill="1" applyBorder="1"/>
    <xf numFmtId="0" fontId="1" fillId="5" borderId="14" xfId="0" applyFont="1" applyFill="1" applyBorder="1"/>
    <xf numFmtId="0" fontId="1" fillId="5" borderId="1" xfId="0" applyFont="1" applyFill="1" applyBorder="1"/>
    <xf numFmtId="0" fontId="1" fillId="6" borderId="1" xfId="0" applyFont="1" applyFill="1" applyBorder="1"/>
    <xf numFmtId="0" fontId="1" fillId="5" borderId="16" xfId="0" applyFont="1" applyFill="1" applyBorder="1"/>
    <xf numFmtId="0" fontId="1" fillId="5" borderId="17" xfId="0" applyFont="1" applyFill="1" applyBorder="1"/>
    <xf numFmtId="0" fontId="1" fillId="6" borderId="14" xfId="0" applyFont="1" applyFill="1" applyBorder="1"/>
    <xf numFmtId="0" fontId="5" fillId="6" borderId="20" xfId="0" applyFont="1" applyFill="1" applyBorder="1"/>
    <xf numFmtId="0" fontId="5" fillId="7" borderId="20" xfId="0" applyFont="1" applyFill="1" applyBorder="1"/>
    <xf numFmtId="0" fontId="1" fillId="4" borderId="17" xfId="0" applyFont="1" applyFill="1" applyBorder="1"/>
    <xf numFmtId="0" fontId="1" fillId="4" borderId="18" xfId="0" applyFont="1" applyFill="1" applyBorder="1"/>
    <xf numFmtId="3" fontId="1" fillId="0" borderId="1" xfId="0" applyNumberFormat="1" applyFont="1" applyFill="1" applyBorder="1"/>
    <xf numFmtId="0" fontId="1" fillId="0" borderId="10" xfId="0" applyFont="1" applyBorder="1" applyAlignment="1">
      <alignment horizontal="center" wrapText="1"/>
    </xf>
    <xf numFmtId="0" fontId="1" fillId="0" borderId="0" xfId="0" applyFont="1" applyFill="1"/>
    <xf numFmtId="0" fontId="5" fillId="0" borderId="0" xfId="0" applyFont="1" applyFill="1"/>
    <xf numFmtId="0" fontId="1" fillId="0" borderId="2" xfId="0" applyFont="1" applyBorder="1" applyAlignment="1">
      <alignment horizontal="center" wrapText="1"/>
    </xf>
    <xf numFmtId="0" fontId="1" fillId="0" borderId="21" xfId="0" applyFont="1" applyFill="1" applyBorder="1"/>
    <xf numFmtId="0" fontId="1" fillId="0" borderId="22" xfId="0" applyFont="1" applyFill="1" applyBorder="1"/>
    <xf numFmtId="0" fontId="1" fillId="0" borderId="23" xfId="0" applyFont="1" applyFill="1" applyBorder="1"/>
    <xf numFmtId="0" fontId="1" fillId="0" borderId="24" xfId="0" applyFont="1" applyFill="1" applyBorder="1"/>
    <xf numFmtId="0" fontId="1" fillId="0" borderId="5" xfId="0" applyFont="1" applyBorder="1" applyAlignment="1">
      <alignment horizontal="center" wrapText="1"/>
    </xf>
    <xf numFmtId="0" fontId="1" fillId="0" borderId="8" xfId="0" applyFont="1" applyBorder="1" applyAlignment="1">
      <alignment wrapText="1"/>
    </xf>
    <xf numFmtId="9" fontId="1" fillId="4" borderId="15" xfId="1" applyFont="1" applyFill="1" applyBorder="1"/>
    <xf numFmtId="9" fontId="1" fillId="3" borderId="13" xfId="1" applyFont="1" applyFill="1" applyBorder="1"/>
    <xf numFmtId="9" fontId="1" fillId="3" borderId="15" xfId="1" applyFont="1" applyFill="1" applyBorder="1"/>
    <xf numFmtId="0" fontId="1" fillId="7" borderId="14" xfId="0" applyFont="1" applyFill="1" applyBorder="1"/>
    <xf numFmtId="0" fontId="1" fillId="7" borderId="1" xfId="0" applyFont="1" applyFill="1" applyBorder="1"/>
    <xf numFmtId="9" fontId="1" fillId="7" borderId="15" xfId="1" applyFont="1" applyFill="1" applyBorder="1"/>
    <xf numFmtId="9" fontId="1" fillId="6" borderId="15" xfId="1" applyFont="1" applyFill="1" applyBorder="1"/>
    <xf numFmtId="0" fontId="1" fillId="3" borderId="16" xfId="0" applyFont="1" applyFill="1" applyBorder="1"/>
    <xf numFmtId="0" fontId="1" fillId="3" borderId="17" xfId="0" applyFont="1" applyFill="1" applyBorder="1"/>
    <xf numFmtId="9" fontId="1" fillId="3" borderId="18" xfId="1" applyFont="1" applyFill="1" applyBorder="1"/>
    <xf numFmtId="0" fontId="1" fillId="4" borderId="11" xfId="0" applyFont="1" applyFill="1" applyBorder="1"/>
    <xf numFmtId="0" fontId="1" fillId="4" borderId="16" xfId="0" applyFont="1" applyFill="1" applyBorder="1"/>
    <xf numFmtId="0" fontId="1" fillId="7" borderId="11" xfId="0" applyFont="1" applyFill="1" applyBorder="1"/>
    <xf numFmtId="0" fontId="1" fillId="7" borderId="12" xfId="0" applyFont="1" applyFill="1" applyBorder="1"/>
    <xf numFmtId="9" fontId="1" fillId="7" borderId="13" xfId="1" applyFont="1" applyFill="1" applyBorder="1"/>
    <xf numFmtId="0" fontId="1" fillId="3" borderId="30" xfId="0" applyFont="1" applyFill="1" applyBorder="1"/>
    <xf numFmtId="0" fontId="1" fillId="3" borderId="23" xfId="0" applyFont="1" applyFill="1" applyBorder="1"/>
    <xf numFmtId="9" fontId="1" fillId="3" borderId="26" xfId="1" applyFont="1" applyFill="1" applyBorder="1"/>
    <xf numFmtId="0" fontId="8" fillId="0" borderId="0" xfId="0" applyFont="1"/>
    <xf numFmtId="9" fontId="1" fillId="5" borderId="12" xfId="0" applyNumberFormat="1" applyFont="1" applyFill="1" applyBorder="1"/>
    <xf numFmtId="9" fontId="1" fillId="5" borderId="13" xfId="1" applyFont="1" applyFill="1" applyBorder="1"/>
    <xf numFmtId="9" fontId="5" fillId="0" borderId="0" xfId="0" applyNumberFormat="1" applyFont="1"/>
    <xf numFmtId="9" fontId="1" fillId="3" borderId="31" xfId="1" applyFont="1" applyFill="1" applyBorder="1"/>
    <xf numFmtId="9" fontId="1" fillId="4" borderId="32" xfId="1" applyFont="1" applyFill="1" applyBorder="1"/>
    <xf numFmtId="9" fontId="1" fillId="3" borderId="32" xfId="1" applyFont="1" applyFill="1" applyBorder="1"/>
    <xf numFmtId="9" fontId="1" fillId="7" borderId="32" xfId="1" applyFont="1" applyFill="1" applyBorder="1"/>
    <xf numFmtId="9" fontId="1" fillId="6" borderId="32" xfId="1" applyFont="1" applyFill="1" applyBorder="1"/>
    <xf numFmtId="9" fontId="1" fillId="3" borderId="33" xfId="1" applyFont="1" applyFill="1" applyBorder="1"/>
    <xf numFmtId="9" fontId="1" fillId="5" borderId="15" xfId="1" applyFont="1" applyFill="1" applyBorder="1"/>
    <xf numFmtId="9" fontId="1" fillId="5" borderId="18" xfId="1" applyFont="1" applyFill="1" applyBorder="1"/>
    <xf numFmtId="0" fontId="5" fillId="8" borderId="20" xfId="0" applyFont="1" applyFill="1" applyBorder="1"/>
    <xf numFmtId="9" fontId="1" fillId="4" borderId="13" xfId="1" applyFont="1" applyFill="1" applyBorder="1"/>
    <xf numFmtId="9" fontId="1" fillId="5" borderId="1" xfId="1" applyFont="1" applyFill="1" applyBorder="1"/>
    <xf numFmtId="9" fontId="1" fillId="5" borderId="17" xfId="1" applyFont="1" applyFill="1" applyBorder="1"/>
    <xf numFmtId="9" fontId="1" fillId="7" borderId="1" xfId="1" applyFont="1" applyFill="1" applyBorder="1"/>
    <xf numFmtId="9" fontId="1" fillId="4" borderId="1" xfId="1" applyFont="1" applyFill="1" applyBorder="1"/>
    <xf numFmtId="0" fontId="1" fillId="5" borderId="1" xfId="0" applyFont="1" applyFill="1" applyBorder="1" applyAlignment="1">
      <alignment horizontal="center"/>
    </xf>
    <xf numFmtId="0" fontId="5" fillId="0" borderId="20" xfId="0" applyFont="1" applyFill="1" applyBorder="1" applyAlignment="1">
      <alignment horizontal="center"/>
    </xf>
    <xf numFmtId="3" fontId="5" fillId="0" borderId="0" xfId="0" applyNumberFormat="1" applyFont="1"/>
    <xf numFmtId="0" fontId="1" fillId="0" borderId="10" xfId="0" applyFont="1" applyBorder="1" applyAlignment="1">
      <alignment horizontal="center" wrapText="1"/>
    </xf>
    <xf numFmtId="0" fontId="1" fillId="0" borderId="9" xfId="0" applyFont="1" applyBorder="1" applyAlignment="1">
      <alignment horizontal="center" wrapText="1"/>
    </xf>
    <xf numFmtId="0" fontId="2" fillId="0" borderId="0" xfId="0" applyFont="1"/>
    <xf numFmtId="0" fontId="2" fillId="0" borderId="0" xfId="0" applyFont="1" applyFill="1" applyBorder="1"/>
    <xf numFmtId="0" fontId="10" fillId="0" borderId="0" xfId="0" applyFont="1"/>
    <xf numFmtId="0" fontId="11" fillId="0" borderId="0" xfId="0" applyFont="1"/>
    <xf numFmtId="0" fontId="12" fillId="0" borderId="0" xfId="0" applyFont="1"/>
    <xf numFmtId="0" fontId="13" fillId="0" borderId="0" xfId="0" applyFont="1"/>
    <xf numFmtId="9" fontId="13" fillId="0" borderId="0" xfId="0" applyNumberFormat="1" applyFont="1"/>
    <xf numFmtId="0" fontId="0" fillId="0" borderId="20" xfId="0" applyBorder="1" applyAlignment="1">
      <alignment horizontal="center" vertical="center"/>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2" fillId="0" borderId="52" xfId="0" applyFont="1" applyBorder="1" applyAlignment="1">
      <alignment horizontal="left" vertical="center" wrapText="1"/>
    </xf>
    <xf numFmtId="0" fontId="14" fillId="0" borderId="51"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4"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3"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39"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8" xfId="0" applyFont="1" applyBorder="1" applyAlignment="1">
      <alignment horizontal="center" vertical="center" wrapText="1"/>
    </xf>
    <xf numFmtId="0" fontId="14" fillId="0" borderId="36" xfId="0" applyFont="1" applyBorder="1" applyAlignment="1">
      <alignment horizontal="center" vertical="center"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8" fillId="0" borderId="28" xfId="0" applyFont="1" applyBorder="1" applyAlignment="1"/>
    <xf numFmtId="0" fontId="9" fillId="0" borderId="28" xfId="0" applyFont="1" applyBorder="1" applyAlignment="1"/>
    <xf numFmtId="0" fontId="1" fillId="0" borderId="12" xfId="0" applyFont="1" applyBorder="1" applyAlignment="1">
      <alignment horizontal="center" wrapText="1"/>
    </xf>
    <xf numFmtId="0" fontId="1" fillId="0" borderId="1" xfId="0" applyFont="1" applyBorder="1" applyAlignment="1">
      <alignment horizontal="center" wrapText="1"/>
    </xf>
    <xf numFmtId="0" fontId="1" fillId="0" borderId="35" xfId="0" applyFont="1" applyBorder="1" applyAlignment="1">
      <alignment horizontal="center" wrapText="1"/>
    </xf>
    <xf numFmtId="0" fontId="1" fillId="0" borderId="10" xfId="0" applyFont="1" applyBorder="1" applyAlignment="1">
      <alignment horizontal="center" wrapText="1"/>
    </xf>
    <xf numFmtId="0" fontId="1" fillId="0" borderId="19" xfId="0" applyFont="1" applyBorder="1" applyAlignment="1">
      <alignment horizontal="center" wrapText="1"/>
    </xf>
    <xf numFmtId="20" fontId="2" fillId="0" borderId="5" xfId="0" applyNumberFormat="1" applyFont="1" applyBorder="1" applyAlignment="1">
      <alignment horizontal="center"/>
    </xf>
    <xf numFmtId="0" fontId="1" fillId="0" borderId="11" xfId="0" applyFont="1" applyBorder="1" applyAlignment="1">
      <alignment wrapText="1"/>
    </xf>
    <xf numFmtId="0" fontId="1" fillId="0" borderId="14" xfId="0" applyFont="1" applyBorder="1" applyAlignment="1">
      <alignment wrapText="1"/>
    </xf>
    <xf numFmtId="0" fontId="5" fillId="0" borderId="34" xfId="0" applyFont="1" applyBorder="1" applyAlignment="1">
      <alignment wrapText="1"/>
    </xf>
    <xf numFmtId="0" fontId="1" fillId="0" borderId="9" xfId="0" applyFont="1" applyBorder="1" applyAlignment="1">
      <alignment horizontal="center" wrapText="1"/>
    </xf>
    <xf numFmtId="0" fontId="0" fillId="0" borderId="25" xfId="0" applyBorder="1" applyAlignment="1">
      <alignment horizontal="center" wrapText="1"/>
    </xf>
    <xf numFmtId="20" fontId="2" fillId="0" borderId="27" xfId="0" applyNumberFormat="1"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27" xfId="0" applyFont="1" applyBorder="1" applyAlignment="1">
      <alignment horizontal="center"/>
    </xf>
    <xf numFmtId="0" fontId="1" fillId="0" borderId="30" xfId="0" applyFont="1" applyFill="1" applyBorder="1"/>
    <xf numFmtId="9" fontId="1" fillId="0" borderId="26" xfId="1" applyFont="1" applyFill="1" applyBorder="1"/>
    <xf numFmtId="9" fontId="1" fillId="0" borderId="13" xfId="1" applyFont="1" applyFill="1" applyBorder="1"/>
    <xf numFmtId="9" fontId="1" fillId="0" borderId="31" xfId="1" applyFont="1" applyFill="1" applyBorder="1"/>
    <xf numFmtId="9" fontId="1" fillId="0" borderId="15" xfId="1" applyFont="1" applyFill="1" applyBorder="1"/>
    <xf numFmtId="9" fontId="1" fillId="0" borderId="32" xfId="1" applyFont="1" applyFill="1" applyBorder="1"/>
    <xf numFmtId="9" fontId="1" fillId="0" borderId="1" xfId="1" applyFont="1" applyFill="1" applyBorder="1"/>
    <xf numFmtId="9" fontId="1" fillId="0" borderId="18" xfId="1" applyFont="1" applyFill="1" applyBorder="1"/>
    <xf numFmtId="9" fontId="1" fillId="0" borderId="33" xfId="1" applyFont="1" applyFill="1" applyBorder="1"/>
  </cellXfs>
  <cellStyles count="2">
    <cellStyle name="Normal" xfId="0" builtinId="0"/>
    <cellStyle name="Percent" xfId="1" builtinId="5"/>
  </cellStyles>
  <dxfs count="0"/>
  <tableStyles count="0" defaultTableStyle="TableStyleMedium9" defaultPivotStyle="PivotStyleLight16"/>
  <colors>
    <mruColors>
      <color rgb="FFFFCC66"/>
      <color rgb="FFFF99CC"/>
      <color rgb="FFFFFF99"/>
      <color rgb="FF66CCFF"/>
      <color rgb="FFCC66FF"/>
      <color rgb="FF99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3"/>
  <sheetViews>
    <sheetView view="pageBreakPreview" zoomScaleNormal="100" zoomScaleSheetLayoutView="100" workbookViewId="0">
      <pane ySplit="4" topLeftCell="A5" activePane="bottomLeft" state="frozen"/>
      <selection pane="bottomLeft" activeCell="A3" sqref="A3"/>
    </sheetView>
  </sheetViews>
  <sheetFormatPr defaultRowHeight="15.75" x14ac:dyDescent="0.25"/>
  <cols>
    <col min="5" max="5" width="15.125" customWidth="1"/>
    <col min="6" max="6" width="2.625" customWidth="1"/>
    <col min="10" max="10" width="2.625" customWidth="1"/>
    <col min="14" max="14" width="2.625" customWidth="1"/>
    <col min="18" max="18" width="2.625" customWidth="1"/>
    <col min="22" max="22" width="2.625" customWidth="1"/>
    <col min="26" max="26" width="2.625" customWidth="1"/>
    <col min="30" max="30" width="2.625" customWidth="1"/>
    <col min="35" max="35" width="9" customWidth="1"/>
    <col min="36" max="36" width="10.125" customWidth="1"/>
  </cols>
  <sheetData>
    <row r="1" spans="1:38" ht="16.5" thickBot="1" x14ac:dyDescent="0.3">
      <c r="A1" s="75" t="s">
        <v>184</v>
      </c>
      <c r="B1" s="28"/>
      <c r="C1" s="28"/>
      <c r="D1" s="28"/>
      <c r="E1" s="28"/>
      <c r="F1" s="49"/>
      <c r="G1" s="28"/>
      <c r="H1" s="28"/>
      <c r="I1" s="28"/>
      <c r="J1" s="29"/>
      <c r="K1" s="28"/>
      <c r="L1" s="28"/>
      <c r="M1" s="28"/>
      <c r="N1" s="30"/>
      <c r="O1" s="28"/>
      <c r="P1" s="28"/>
      <c r="Q1" s="28"/>
      <c r="R1" s="30"/>
      <c r="S1" s="28"/>
      <c r="T1" s="28"/>
      <c r="U1" s="28"/>
      <c r="V1" s="30"/>
      <c r="W1" s="28"/>
      <c r="X1" s="28"/>
      <c r="Y1" s="28"/>
      <c r="Z1" s="30"/>
      <c r="AA1" s="28"/>
      <c r="AB1" s="28"/>
      <c r="AC1" s="28"/>
      <c r="AD1" s="30"/>
      <c r="AE1" s="28"/>
      <c r="AF1" s="28"/>
      <c r="AG1" s="28"/>
      <c r="AH1" s="28"/>
      <c r="AI1" s="28"/>
      <c r="AJ1" s="28"/>
      <c r="AK1" s="28"/>
      <c r="AL1" s="28"/>
    </row>
    <row r="2" spans="1:38" ht="16.5" thickBot="1" x14ac:dyDescent="0.3">
      <c r="A2" s="75" t="s">
        <v>217</v>
      </c>
      <c r="B2" s="1"/>
      <c r="C2" s="1"/>
      <c r="D2" s="1"/>
      <c r="E2" s="1"/>
      <c r="F2" s="48"/>
      <c r="G2" s="127" t="s">
        <v>87</v>
      </c>
      <c r="H2" s="128"/>
      <c r="I2" s="129"/>
      <c r="J2" s="18"/>
      <c r="K2" s="127" t="s">
        <v>88</v>
      </c>
      <c r="L2" s="128"/>
      <c r="M2" s="129"/>
      <c r="N2" s="21"/>
      <c r="O2" s="127" t="s">
        <v>89</v>
      </c>
      <c r="P2" s="128"/>
      <c r="Q2" s="129"/>
      <c r="R2" s="21"/>
      <c r="S2" s="127" t="s">
        <v>90</v>
      </c>
      <c r="T2" s="128"/>
      <c r="U2" s="129"/>
      <c r="V2" s="21"/>
      <c r="W2" s="127" t="s">
        <v>91</v>
      </c>
      <c r="X2" s="128"/>
      <c r="Y2" s="129"/>
      <c r="Z2" s="21"/>
      <c r="AA2" s="127" t="s">
        <v>92</v>
      </c>
      <c r="AB2" s="128"/>
      <c r="AC2" s="129"/>
      <c r="AD2" s="21"/>
      <c r="AE2" s="127" t="s">
        <v>93</v>
      </c>
      <c r="AF2" s="128"/>
      <c r="AG2" s="129"/>
      <c r="AH2" s="141" t="s">
        <v>8</v>
      </c>
      <c r="AI2" s="135" t="s">
        <v>9</v>
      </c>
      <c r="AJ2" s="144" t="s">
        <v>185</v>
      </c>
      <c r="AK2" s="135" t="s">
        <v>186</v>
      </c>
      <c r="AL2" s="138" t="s">
        <v>182</v>
      </c>
    </row>
    <row r="3" spans="1:38" ht="16.5" thickBot="1" x14ac:dyDescent="0.3">
      <c r="A3" s="1"/>
      <c r="B3" s="1"/>
      <c r="C3" s="1"/>
      <c r="D3" s="1"/>
      <c r="E3" s="1"/>
      <c r="F3" s="48"/>
      <c r="G3" s="149" t="s">
        <v>175</v>
      </c>
      <c r="H3" s="147"/>
      <c r="I3" s="148"/>
      <c r="J3" s="18"/>
      <c r="K3" s="130" t="s">
        <v>176</v>
      </c>
      <c r="L3" s="131"/>
      <c r="M3" s="132"/>
      <c r="N3" s="21"/>
      <c r="O3" s="130" t="s">
        <v>177</v>
      </c>
      <c r="P3" s="131"/>
      <c r="Q3" s="132"/>
      <c r="R3" s="21"/>
      <c r="S3" s="146" t="s">
        <v>179</v>
      </c>
      <c r="T3" s="147"/>
      <c r="U3" s="148"/>
      <c r="V3" s="21"/>
      <c r="W3" s="149" t="s">
        <v>180</v>
      </c>
      <c r="X3" s="147"/>
      <c r="Y3" s="148"/>
      <c r="Z3" s="21"/>
      <c r="AA3" s="140" t="s">
        <v>178</v>
      </c>
      <c r="AB3" s="131"/>
      <c r="AC3" s="132"/>
      <c r="AD3" s="21"/>
      <c r="AE3" s="130" t="s">
        <v>181</v>
      </c>
      <c r="AF3" s="131"/>
      <c r="AG3" s="132"/>
      <c r="AH3" s="142"/>
      <c r="AI3" s="136"/>
      <c r="AJ3" s="145"/>
      <c r="AK3" s="136"/>
      <c r="AL3" s="139"/>
    </row>
    <row r="4" spans="1:38" ht="46.5" thickBot="1" x14ac:dyDescent="0.3">
      <c r="A4" s="55" t="s">
        <v>2</v>
      </c>
      <c r="B4" s="50" t="s">
        <v>1</v>
      </c>
      <c r="C4" s="4" t="s">
        <v>0</v>
      </c>
      <c r="D4" s="4" t="s">
        <v>3</v>
      </c>
      <c r="E4" s="3" t="s">
        <v>168</v>
      </c>
      <c r="F4" s="22"/>
      <c r="G4" s="2" t="s">
        <v>4</v>
      </c>
      <c r="H4" s="4" t="s">
        <v>5</v>
      </c>
      <c r="I4" s="3" t="s">
        <v>6</v>
      </c>
      <c r="J4" s="19"/>
      <c r="K4" s="2" t="s">
        <v>4</v>
      </c>
      <c r="L4" s="4" t="s">
        <v>5</v>
      </c>
      <c r="M4" s="3" t="s">
        <v>6</v>
      </c>
      <c r="N4" s="22"/>
      <c r="O4" s="2" t="s">
        <v>4</v>
      </c>
      <c r="P4" s="4" t="s">
        <v>5</v>
      </c>
      <c r="Q4" s="3" t="s">
        <v>6</v>
      </c>
      <c r="R4" s="22"/>
      <c r="S4" s="2" t="s">
        <v>4</v>
      </c>
      <c r="T4" s="4" t="s">
        <v>5</v>
      </c>
      <c r="U4" s="3" t="s">
        <v>6</v>
      </c>
      <c r="V4" s="22"/>
      <c r="W4" s="2" t="s">
        <v>4</v>
      </c>
      <c r="X4" s="4" t="s">
        <v>5</v>
      </c>
      <c r="Y4" s="3" t="s">
        <v>6</v>
      </c>
      <c r="Z4" s="22"/>
      <c r="AA4" s="2" t="s">
        <v>4</v>
      </c>
      <c r="AB4" s="4" t="s">
        <v>5</v>
      </c>
      <c r="AC4" s="3" t="s">
        <v>6</v>
      </c>
      <c r="AD4" s="22"/>
      <c r="AE4" s="56" t="s">
        <v>4</v>
      </c>
      <c r="AF4" s="5" t="s">
        <v>5</v>
      </c>
      <c r="AG4" s="47" t="s">
        <v>6</v>
      </c>
      <c r="AH4" s="143"/>
      <c r="AI4" s="137"/>
      <c r="AJ4" s="145"/>
      <c r="AK4" s="137"/>
      <c r="AL4" s="139"/>
    </row>
    <row r="5" spans="1:38" x14ac:dyDescent="0.25">
      <c r="A5" s="6">
        <v>101</v>
      </c>
      <c r="B5" s="53">
        <v>800</v>
      </c>
      <c r="C5" s="53">
        <v>24</v>
      </c>
      <c r="D5" s="53">
        <v>23</v>
      </c>
      <c r="E5" s="54" t="s">
        <v>10</v>
      </c>
      <c r="F5" s="23"/>
      <c r="G5" s="72" t="s">
        <v>7</v>
      </c>
      <c r="H5" s="73">
        <v>21</v>
      </c>
      <c r="I5" s="74">
        <f>IF(G5="Prep",0, IF(C5&lt;D5,H5/C5,H5/D5))</f>
        <v>0.91304347826086951</v>
      </c>
      <c r="J5" s="20"/>
      <c r="K5" s="14" t="s">
        <v>7</v>
      </c>
      <c r="L5" s="15">
        <v>23</v>
      </c>
      <c r="M5" s="58">
        <f>IF(K5="Prep",0, IF(C5&lt;D5,L5/C5,L5/D5))</f>
        <v>1</v>
      </c>
      <c r="N5" s="23"/>
      <c r="O5" s="67" t="s">
        <v>17</v>
      </c>
      <c r="P5" s="24">
        <v>0</v>
      </c>
      <c r="Q5" s="88">
        <f>IF(O5="Prep",0, IF(C5&lt;D5,P5/C5,P5/D5))</f>
        <v>0</v>
      </c>
      <c r="R5" s="23"/>
      <c r="S5" s="72" t="s">
        <v>18</v>
      </c>
      <c r="T5" s="73">
        <v>19</v>
      </c>
      <c r="U5" s="74">
        <f>IF(S5="Prep",0, IF(C5&lt;D5,T5/C5,T5/D5))</f>
        <v>0.82608695652173914</v>
      </c>
      <c r="V5" s="23"/>
      <c r="W5" s="72" t="s">
        <v>7</v>
      </c>
      <c r="X5" s="73">
        <v>17</v>
      </c>
      <c r="Y5" s="74">
        <f>IF(W5="Prep",0, IF(C5&lt;D5,X5/C5,X5/D5))</f>
        <v>0.73913043478260865</v>
      </c>
      <c r="Z5" s="23"/>
      <c r="AA5" s="69" t="s">
        <v>18</v>
      </c>
      <c r="AB5" s="70">
        <v>13</v>
      </c>
      <c r="AC5" s="71">
        <f>IF(AA5="Prep",0, IF(C5&lt;D5,AB5/C5,AB5/D5))</f>
        <v>0.56521739130434778</v>
      </c>
      <c r="AD5" s="23"/>
      <c r="AE5" s="14" t="s">
        <v>7</v>
      </c>
      <c r="AF5" s="15">
        <v>18</v>
      </c>
      <c r="AG5" s="79">
        <f>IF(AE5="Prep",0, IF(C5&lt;D5,AF5/C5,AF5/D5))</f>
        <v>0.78260869565217395</v>
      </c>
      <c r="AH5" s="34">
        <f>H5+L5+P5+T5+X5+AB5+AF5</f>
        <v>111</v>
      </c>
      <c r="AI5" s="35">
        <v>150</v>
      </c>
      <c r="AJ5" s="76">
        <f>(I5 + M5 + Q5 + U5 + Y5 + AC5 + AG5) / (AK5 - (COUNTIF(G5:AG5,"Prep")))</f>
        <v>0.80434782608695654</v>
      </c>
      <c r="AK5" s="35">
        <v>7</v>
      </c>
      <c r="AL5" s="77">
        <f>AK5/7</f>
        <v>1</v>
      </c>
    </row>
    <row r="6" spans="1:38" x14ac:dyDescent="0.25">
      <c r="A6" s="8">
        <v>102</v>
      </c>
      <c r="B6" s="9">
        <v>800</v>
      </c>
      <c r="C6" s="9">
        <f t="shared" ref="C6:C17" si="0">B6/25</f>
        <v>32</v>
      </c>
      <c r="D6" s="9">
        <v>23</v>
      </c>
      <c r="E6" s="51" t="s">
        <v>11</v>
      </c>
      <c r="F6" s="23"/>
      <c r="G6" s="16" t="s">
        <v>12</v>
      </c>
      <c r="H6" s="17">
        <v>21</v>
      </c>
      <c r="I6" s="74">
        <f t="shared" ref="I6:I49" si="1">IF(G6="Prep",0, IF(C6&lt;D6,H6/C6,H6/D6))</f>
        <v>0.91304347826086951</v>
      </c>
      <c r="J6" s="20"/>
      <c r="K6" s="16" t="s">
        <v>12</v>
      </c>
      <c r="L6" s="17">
        <v>17</v>
      </c>
      <c r="M6" s="59">
        <f t="shared" ref="M6:M49" si="2">IF(K6="Prep",0, IF(C6&lt;D6,L6/C6,L6/D6))</f>
        <v>0.73913043478260865</v>
      </c>
      <c r="N6" s="23"/>
      <c r="O6" s="16" t="s">
        <v>14</v>
      </c>
      <c r="P6" s="17">
        <v>18</v>
      </c>
      <c r="Q6" s="59">
        <f t="shared" ref="Q6:Q49" si="3">IF(O6="Prep",0, IF(C6&lt;D6,P6/C6,P6/D6))</f>
        <v>0.78260869565217395</v>
      </c>
      <c r="R6" s="23"/>
      <c r="S6" s="16" t="s">
        <v>12</v>
      </c>
      <c r="T6" s="17">
        <v>14</v>
      </c>
      <c r="U6" s="59">
        <f t="shared" ref="U6:U49" si="4">IF(S6="Prep",0, IF(C6&lt;D6,T6/C6,T6/D6))</f>
        <v>0.60869565217391308</v>
      </c>
      <c r="V6" s="23"/>
      <c r="W6" s="16" t="s">
        <v>12</v>
      </c>
      <c r="X6" s="17">
        <v>25</v>
      </c>
      <c r="Y6" s="59">
        <f t="shared" ref="Y6:Y49" si="5">IF(W6="Prep",0, IF(C6&lt;D6,X6/C6,X6/D6))</f>
        <v>1.0869565217391304</v>
      </c>
      <c r="Z6" s="23"/>
      <c r="AA6" s="60" t="s">
        <v>22</v>
      </c>
      <c r="AB6" s="61">
        <v>11</v>
      </c>
      <c r="AC6" s="62">
        <f t="shared" ref="AC6:AC49" si="6">IF(AA6="Prep",0, IF(C6&lt;D6,AB6/C6,AB6/D6))</f>
        <v>0.47826086956521741</v>
      </c>
      <c r="AD6" s="23"/>
      <c r="AE6" s="25" t="s">
        <v>17</v>
      </c>
      <c r="AF6" s="26">
        <v>0</v>
      </c>
      <c r="AG6" s="80">
        <f t="shared" ref="AG6:AG49" si="7">IF(AE6="Prep",0, IF(C6&lt;D6,AF6/C6,AF6/D6))</f>
        <v>0</v>
      </c>
      <c r="AH6" s="36">
        <f t="shared" ref="AH6:AH49" si="8">H6+L6+P6+T6+X6+AB6+AF6</f>
        <v>106</v>
      </c>
      <c r="AI6" s="37">
        <v>150</v>
      </c>
      <c r="AJ6" s="89">
        <f>(I6 + M6 + Q6 + U6 + Y6 + AC6 + AG6) / (AK6 - (COUNTIF(G6:AG6,"Prep")))</f>
        <v>0.76811594202898548</v>
      </c>
      <c r="AK6" s="37">
        <v>7</v>
      </c>
      <c r="AL6" s="85">
        <f t="shared" ref="AL6:AL49" si="9">AK6/7</f>
        <v>1</v>
      </c>
    </row>
    <row r="7" spans="1:38" x14ac:dyDescent="0.25">
      <c r="A7" s="8">
        <v>103</v>
      </c>
      <c r="B7" s="9">
        <v>800</v>
      </c>
      <c r="C7" s="9">
        <f t="shared" si="0"/>
        <v>32</v>
      </c>
      <c r="D7" s="9">
        <v>23</v>
      </c>
      <c r="E7" s="51" t="s">
        <v>13</v>
      </c>
      <c r="F7" s="23"/>
      <c r="G7" s="16" t="s">
        <v>14</v>
      </c>
      <c r="H7" s="17">
        <v>24</v>
      </c>
      <c r="I7" s="74">
        <f t="shared" si="1"/>
        <v>1.0434782608695652</v>
      </c>
      <c r="J7" s="20"/>
      <c r="K7" s="16" t="s">
        <v>14</v>
      </c>
      <c r="L7" s="17">
        <v>16</v>
      </c>
      <c r="M7" s="59">
        <f t="shared" si="2"/>
        <v>0.69565217391304346</v>
      </c>
      <c r="N7" s="23"/>
      <c r="O7" s="16" t="s">
        <v>14</v>
      </c>
      <c r="P7" s="17">
        <v>22</v>
      </c>
      <c r="Q7" s="59">
        <f t="shared" si="3"/>
        <v>0.95652173913043481</v>
      </c>
      <c r="R7" s="23"/>
      <c r="S7" s="16" t="s">
        <v>14</v>
      </c>
      <c r="T7" s="17">
        <v>26</v>
      </c>
      <c r="U7" s="59">
        <f t="shared" si="4"/>
        <v>1.1304347826086956</v>
      </c>
      <c r="V7" s="23"/>
      <c r="W7" s="60" t="s">
        <v>14</v>
      </c>
      <c r="X7" s="61">
        <v>14</v>
      </c>
      <c r="Y7" s="62">
        <f t="shared" si="5"/>
        <v>0.60869565217391308</v>
      </c>
      <c r="Z7" s="23"/>
      <c r="AA7" s="25" t="s">
        <v>17</v>
      </c>
      <c r="AB7" s="26">
        <v>0</v>
      </c>
      <c r="AC7" s="57">
        <f t="shared" si="6"/>
        <v>0</v>
      </c>
      <c r="AD7" s="23"/>
      <c r="AE7" s="16" t="s">
        <v>14</v>
      </c>
      <c r="AF7" s="17">
        <v>16</v>
      </c>
      <c r="AG7" s="81">
        <f t="shared" si="7"/>
        <v>0.69565217391304346</v>
      </c>
      <c r="AH7" s="36">
        <f t="shared" si="8"/>
        <v>118</v>
      </c>
      <c r="AI7" s="37">
        <v>150</v>
      </c>
      <c r="AJ7" s="89">
        <f t="shared" ref="AJ7:AJ49" si="10">(I7 + M7 + Q7 + U7 + Y7 + AC7 + AG7) / (AK7 - (COUNTIF(G7:AG7,"Prep")))</f>
        <v>0.85507246376811585</v>
      </c>
      <c r="AK7" s="37">
        <v>7</v>
      </c>
      <c r="AL7" s="85">
        <f t="shared" si="9"/>
        <v>1</v>
      </c>
    </row>
    <row r="8" spans="1:38" x14ac:dyDescent="0.25">
      <c r="A8" s="8">
        <v>104</v>
      </c>
      <c r="B8" s="9">
        <v>800</v>
      </c>
      <c r="C8" s="9">
        <f t="shared" si="0"/>
        <v>32</v>
      </c>
      <c r="D8" s="9">
        <v>23</v>
      </c>
      <c r="E8" s="51" t="s">
        <v>15</v>
      </c>
      <c r="F8" s="23"/>
      <c r="G8" s="16" t="s">
        <v>16</v>
      </c>
      <c r="H8" s="17">
        <v>18</v>
      </c>
      <c r="I8" s="74">
        <f t="shared" si="1"/>
        <v>0.78260869565217395</v>
      </c>
      <c r="J8" s="20"/>
      <c r="K8" s="60" t="s">
        <v>19</v>
      </c>
      <c r="L8" s="61">
        <v>14</v>
      </c>
      <c r="M8" s="62">
        <f t="shared" si="2"/>
        <v>0.60869565217391308</v>
      </c>
      <c r="N8" s="23"/>
      <c r="O8" s="16" t="s">
        <v>16</v>
      </c>
      <c r="P8" s="17">
        <v>16</v>
      </c>
      <c r="Q8" s="59">
        <f t="shared" si="3"/>
        <v>0.69565217391304346</v>
      </c>
      <c r="R8" s="23"/>
      <c r="S8" s="16" t="s">
        <v>20</v>
      </c>
      <c r="T8" s="17">
        <v>15</v>
      </c>
      <c r="U8" s="59">
        <f t="shared" si="4"/>
        <v>0.65217391304347827</v>
      </c>
      <c r="V8" s="23"/>
      <c r="W8" s="25" t="s">
        <v>17</v>
      </c>
      <c r="X8" s="26">
        <v>0</v>
      </c>
      <c r="Y8" s="57">
        <f t="shared" si="5"/>
        <v>0</v>
      </c>
      <c r="Z8" s="23"/>
      <c r="AA8" s="60" t="s">
        <v>32</v>
      </c>
      <c r="AB8" s="61">
        <v>12</v>
      </c>
      <c r="AC8" s="62">
        <f t="shared" si="6"/>
        <v>0.52173913043478259</v>
      </c>
      <c r="AD8" s="23"/>
      <c r="AE8" s="60" t="s">
        <v>16</v>
      </c>
      <c r="AF8" s="61">
        <v>14</v>
      </c>
      <c r="AG8" s="82">
        <f t="shared" si="7"/>
        <v>0.60869565217391308</v>
      </c>
      <c r="AH8" s="36">
        <f t="shared" si="8"/>
        <v>89</v>
      </c>
      <c r="AI8" s="37">
        <v>150</v>
      </c>
      <c r="AJ8" s="89">
        <f t="shared" si="10"/>
        <v>0.64492753623188404</v>
      </c>
      <c r="AK8" s="37">
        <v>7</v>
      </c>
      <c r="AL8" s="85">
        <f t="shared" si="9"/>
        <v>1</v>
      </c>
    </row>
    <row r="9" spans="1:38" x14ac:dyDescent="0.25">
      <c r="A9" s="8">
        <v>105</v>
      </c>
      <c r="B9" s="9">
        <v>800</v>
      </c>
      <c r="C9" s="9">
        <f t="shared" si="0"/>
        <v>32</v>
      </c>
      <c r="D9" s="9">
        <v>23</v>
      </c>
      <c r="E9" s="51" t="s">
        <v>21</v>
      </c>
      <c r="F9" s="23"/>
      <c r="G9" s="60" t="s">
        <v>7</v>
      </c>
      <c r="H9" s="61">
        <v>14</v>
      </c>
      <c r="I9" s="91">
        <f t="shared" si="1"/>
        <v>0.60869565217391308</v>
      </c>
      <c r="J9" s="20"/>
      <c r="K9" s="25" t="s">
        <v>17</v>
      </c>
      <c r="L9" s="26">
        <v>0</v>
      </c>
      <c r="M9" s="57">
        <f t="shared" si="2"/>
        <v>0</v>
      </c>
      <c r="N9" s="23"/>
      <c r="O9" s="16" t="s">
        <v>7</v>
      </c>
      <c r="P9" s="17">
        <v>24</v>
      </c>
      <c r="Q9" s="59">
        <f t="shared" si="3"/>
        <v>1.0434782608695652</v>
      </c>
      <c r="R9" s="23"/>
      <c r="S9" s="16" t="s">
        <v>7</v>
      </c>
      <c r="T9" s="17">
        <v>22</v>
      </c>
      <c r="U9" s="59">
        <f t="shared" si="4"/>
        <v>0.95652173913043481</v>
      </c>
      <c r="V9" s="23"/>
      <c r="W9" s="16" t="s">
        <v>7</v>
      </c>
      <c r="X9" s="17">
        <v>19</v>
      </c>
      <c r="Y9" s="59">
        <f t="shared" si="5"/>
        <v>0.82608695652173914</v>
      </c>
      <c r="Z9" s="23"/>
      <c r="AA9" s="60" t="s">
        <v>7</v>
      </c>
      <c r="AB9" s="61">
        <v>14</v>
      </c>
      <c r="AC9" s="62">
        <f t="shared" si="6"/>
        <v>0.60869565217391308</v>
      </c>
      <c r="AD9" s="23"/>
      <c r="AE9" s="16" t="s">
        <v>7</v>
      </c>
      <c r="AF9" s="17">
        <v>17</v>
      </c>
      <c r="AG9" s="81">
        <f t="shared" si="7"/>
        <v>0.73913043478260865</v>
      </c>
      <c r="AH9" s="36">
        <f t="shared" si="8"/>
        <v>110</v>
      </c>
      <c r="AI9" s="37">
        <v>150</v>
      </c>
      <c r="AJ9" s="89">
        <f t="shared" si="10"/>
        <v>0.79710144927536231</v>
      </c>
      <c r="AK9" s="37">
        <v>7</v>
      </c>
      <c r="AL9" s="85">
        <f t="shared" si="9"/>
        <v>1</v>
      </c>
    </row>
    <row r="10" spans="1:38" x14ac:dyDescent="0.25">
      <c r="A10" s="8">
        <v>106</v>
      </c>
      <c r="B10" s="9">
        <v>750</v>
      </c>
      <c r="C10" s="9">
        <f t="shared" si="0"/>
        <v>30</v>
      </c>
      <c r="D10" s="9">
        <v>23</v>
      </c>
      <c r="E10" s="51" t="s">
        <v>23</v>
      </c>
      <c r="F10" s="23"/>
      <c r="G10" s="16" t="s">
        <v>24</v>
      </c>
      <c r="H10" s="17">
        <v>16</v>
      </c>
      <c r="I10" s="74">
        <f t="shared" si="1"/>
        <v>0.69565217391304346</v>
      </c>
      <c r="J10" s="20"/>
      <c r="K10" s="60" t="s">
        <v>26</v>
      </c>
      <c r="L10" s="61">
        <v>13</v>
      </c>
      <c r="M10" s="62">
        <f t="shared" si="2"/>
        <v>0.56521739130434778</v>
      </c>
      <c r="N10" s="23"/>
      <c r="O10" s="16" t="s">
        <v>29</v>
      </c>
      <c r="P10" s="17">
        <v>12</v>
      </c>
      <c r="Q10" s="59">
        <f t="shared" si="3"/>
        <v>0.52173913043478259</v>
      </c>
      <c r="R10" s="23"/>
      <c r="S10" s="25" t="s">
        <v>17</v>
      </c>
      <c r="T10" s="26">
        <v>0</v>
      </c>
      <c r="U10" s="57">
        <f t="shared" si="4"/>
        <v>0</v>
      </c>
      <c r="V10" s="23"/>
      <c r="W10" s="16" t="s">
        <v>30</v>
      </c>
      <c r="X10" s="17">
        <v>20</v>
      </c>
      <c r="Y10" s="59">
        <f t="shared" si="5"/>
        <v>0.86956521739130432</v>
      </c>
      <c r="Z10" s="23"/>
      <c r="AA10" s="60" t="s">
        <v>29</v>
      </c>
      <c r="AB10" s="61">
        <v>11</v>
      </c>
      <c r="AC10" s="62">
        <f t="shared" si="6"/>
        <v>0.47826086956521741</v>
      </c>
      <c r="AD10" s="23"/>
      <c r="AE10" s="60" t="s">
        <v>31</v>
      </c>
      <c r="AF10" s="61">
        <v>7</v>
      </c>
      <c r="AG10" s="82">
        <f t="shared" si="7"/>
        <v>0.30434782608695654</v>
      </c>
      <c r="AH10" s="36">
        <f t="shared" si="8"/>
        <v>79</v>
      </c>
      <c r="AI10" s="37">
        <v>160</v>
      </c>
      <c r="AJ10" s="89">
        <f t="shared" si="10"/>
        <v>0.57246376811594202</v>
      </c>
      <c r="AK10" s="37">
        <v>7</v>
      </c>
      <c r="AL10" s="85">
        <f t="shared" si="9"/>
        <v>1</v>
      </c>
    </row>
    <row r="11" spans="1:38" x14ac:dyDescent="0.25">
      <c r="A11" s="8">
        <v>107</v>
      </c>
      <c r="B11" s="9">
        <v>750</v>
      </c>
      <c r="C11" s="9">
        <f t="shared" si="0"/>
        <v>30</v>
      </c>
      <c r="D11" s="9">
        <v>23</v>
      </c>
      <c r="E11" s="51" t="s">
        <v>33</v>
      </c>
      <c r="F11" s="23"/>
      <c r="G11" s="25" t="s">
        <v>17</v>
      </c>
      <c r="H11" s="26">
        <v>0</v>
      </c>
      <c r="I11" s="92">
        <f t="shared" si="1"/>
        <v>0</v>
      </c>
      <c r="J11" s="20"/>
      <c r="K11" s="16" t="s">
        <v>34</v>
      </c>
      <c r="L11" s="17">
        <v>16</v>
      </c>
      <c r="M11" s="59">
        <f t="shared" si="2"/>
        <v>0.69565217391304346</v>
      </c>
      <c r="N11" s="23"/>
      <c r="O11" s="16" t="s">
        <v>35</v>
      </c>
      <c r="P11" s="17">
        <v>15</v>
      </c>
      <c r="Q11" s="59">
        <f t="shared" si="3"/>
        <v>0.65217391304347827</v>
      </c>
      <c r="R11" s="23"/>
      <c r="S11" s="60" t="s">
        <v>27</v>
      </c>
      <c r="T11" s="61">
        <v>9</v>
      </c>
      <c r="U11" s="62">
        <f t="shared" si="4"/>
        <v>0.39130434782608697</v>
      </c>
      <c r="V11" s="23"/>
      <c r="W11" s="16" t="s">
        <v>28</v>
      </c>
      <c r="X11" s="17">
        <v>19</v>
      </c>
      <c r="Y11" s="59">
        <f t="shared" si="5"/>
        <v>0.82608695652173914</v>
      </c>
      <c r="Z11" s="23"/>
      <c r="AA11" s="60" t="s">
        <v>28</v>
      </c>
      <c r="AB11" s="61">
        <v>14</v>
      </c>
      <c r="AC11" s="62">
        <f t="shared" si="6"/>
        <v>0.60869565217391308</v>
      </c>
      <c r="AD11" s="23"/>
      <c r="AE11" s="16" t="s">
        <v>24</v>
      </c>
      <c r="AF11" s="17">
        <v>18</v>
      </c>
      <c r="AG11" s="81">
        <f t="shared" si="7"/>
        <v>0.78260869565217395</v>
      </c>
      <c r="AH11" s="36">
        <f t="shared" si="8"/>
        <v>91</v>
      </c>
      <c r="AI11" s="37">
        <v>160</v>
      </c>
      <c r="AJ11" s="89">
        <f t="shared" si="10"/>
        <v>0.65942028985507239</v>
      </c>
      <c r="AK11" s="37">
        <v>7</v>
      </c>
      <c r="AL11" s="85">
        <f t="shared" si="9"/>
        <v>1</v>
      </c>
    </row>
    <row r="12" spans="1:38" x14ac:dyDescent="0.25">
      <c r="A12" s="8">
        <v>108</v>
      </c>
      <c r="B12" s="9">
        <v>750</v>
      </c>
      <c r="C12" s="9">
        <f t="shared" si="0"/>
        <v>30</v>
      </c>
      <c r="D12" s="9">
        <v>23</v>
      </c>
      <c r="E12" s="51" t="s">
        <v>36</v>
      </c>
      <c r="F12" s="23"/>
      <c r="G12" s="60" t="s">
        <v>37</v>
      </c>
      <c r="H12" s="61">
        <v>11</v>
      </c>
      <c r="I12" s="91">
        <f t="shared" si="1"/>
        <v>0.47826086956521741</v>
      </c>
      <c r="J12" s="20"/>
      <c r="K12" s="16" t="s">
        <v>37</v>
      </c>
      <c r="L12" s="17">
        <v>17</v>
      </c>
      <c r="M12" s="59">
        <f t="shared" si="2"/>
        <v>0.73913043478260865</v>
      </c>
      <c r="N12" s="23"/>
      <c r="O12" s="16" t="s">
        <v>37</v>
      </c>
      <c r="P12" s="17">
        <v>14</v>
      </c>
      <c r="Q12" s="59">
        <f t="shared" si="3"/>
        <v>0.60869565217391308</v>
      </c>
      <c r="R12" s="23"/>
      <c r="S12" s="60" t="s">
        <v>38</v>
      </c>
      <c r="T12" s="61">
        <v>7</v>
      </c>
      <c r="U12" s="62">
        <f t="shared" si="4"/>
        <v>0.30434782608695654</v>
      </c>
      <c r="V12" s="23"/>
      <c r="W12" s="25" t="s">
        <v>17</v>
      </c>
      <c r="X12" s="26">
        <v>0</v>
      </c>
      <c r="Y12" s="57">
        <f t="shared" si="5"/>
        <v>0</v>
      </c>
      <c r="Z12" s="23"/>
      <c r="AA12" s="41"/>
      <c r="AB12" s="38"/>
      <c r="AC12" s="63">
        <f t="shared" si="6"/>
        <v>0</v>
      </c>
      <c r="AD12" s="23"/>
      <c r="AE12" s="41"/>
      <c r="AF12" s="38"/>
      <c r="AG12" s="83">
        <f t="shared" si="7"/>
        <v>0</v>
      </c>
      <c r="AH12" s="36">
        <f t="shared" si="8"/>
        <v>49</v>
      </c>
      <c r="AI12" s="37">
        <v>160</v>
      </c>
      <c r="AJ12" s="89">
        <f t="shared" si="10"/>
        <v>0.53260869565217395</v>
      </c>
      <c r="AK12" s="37">
        <v>5</v>
      </c>
      <c r="AL12" s="85">
        <f t="shared" si="9"/>
        <v>0.7142857142857143</v>
      </c>
    </row>
    <row r="13" spans="1:38" x14ac:dyDescent="0.25">
      <c r="A13" s="8">
        <v>109</v>
      </c>
      <c r="B13" s="9">
        <v>750</v>
      </c>
      <c r="C13" s="9">
        <f t="shared" si="0"/>
        <v>30</v>
      </c>
      <c r="D13" s="9">
        <v>23</v>
      </c>
      <c r="E13" s="51" t="s">
        <v>39</v>
      </c>
      <c r="F13" s="23"/>
      <c r="G13" s="16" t="s">
        <v>37</v>
      </c>
      <c r="H13" s="17">
        <v>16</v>
      </c>
      <c r="I13" s="74">
        <f t="shared" si="1"/>
        <v>0.69565217391304346</v>
      </c>
      <c r="J13" s="20"/>
      <c r="K13" s="25" t="s">
        <v>17</v>
      </c>
      <c r="L13" s="26"/>
      <c r="M13" s="57">
        <f t="shared" si="2"/>
        <v>0</v>
      </c>
      <c r="N13" s="23"/>
      <c r="O13" s="16" t="s">
        <v>25</v>
      </c>
      <c r="P13" s="17">
        <v>15</v>
      </c>
      <c r="Q13" s="59">
        <f t="shared" si="3"/>
        <v>0.65217391304347827</v>
      </c>
      <c r="R13" s="23"/>
      <c r="S13" s="16" t="s">
        <v>24</v>
      </c>
      <c r="T13" s="17">
        <v>18</v>
      </c>
      <c r="U13" s="59">
        <f t="shared" si="4"/>
        <v>0.78260869565217395</v>
      </c>
      <c r="V13" s="23"/>
      <c r="W13" s="60" t="s">
        <v>40</v>
      </c>
      <c r="X13" s="61">
        <v>10</v>
      </c>
      <c r="Y13" s="62">
        <f t="shared" si="5"/>
        <v>0.43478260869565216</v>
      </c>
      <c r="Z13" s="23"/>
      <c r="AA13" s="16" t="s">
        <v>24</v>
      </c>
      <c r="AB13" s="17">
        <v>19</v>
      </c>
      <c r="AC13" s="59">
        <f t="shared" si="6"/>
        <v>0.82608695652173914</v>
      </c>
      <c r="AD13" s="23"/>
      <c r="AE13" s="16" t="s">
        <v>25</v>
      </c>
      <c r="AF13" s="17">
        <v>18</v>
      </c>
      <c r="AG13" s="81">
        <f t="shared" si="7"/>
        <v>0.78260869565217395</v>
      </c>
      <c r="AH13" s="36">
        <f t="shared" si="8"/>
        <v>96</v>
      </c>
      <c r="AI13" s="37">
        <v>160</v>
      </c>
      <c r="AJ13" s="89">
        <f t="shared" si="10"/>
        <v>0.69565217391304357</v>
      </c>
      <c r="AK13" s="37">
        <v>7</v>
      </c>
      <c r="AL13" s="85">
        <f t="shared" si="9"/>
        <v>1</v>
      </c>
    </row>
    <row r="14" spans="1:38" x14ac:dyDescent="0.25">
      <c r="A14" s="8">
        <v>110</v>
      </c>
      <c r="B14" s="9">
        <v>730</v>
      </c>
      <c r="C14" s="9">
        <f t="shared" si="0"/>
        <v>29.2</v>
      </c>
      <c r="D14" s="9">
        <v>23</v>
      </c>
      <c r="E14" s="51" t="s">
        <v>172</v>
      </c>
      <c r="F14" s="23"/>
      <c r="G14" s="16" t="s">
        <v>41</v>
      </c>
      <c r="H14" s="17">
        <v>22</v>
      </c>
      <c r="I14" s="74">
        <f t="shared" si="1"/>
        <v>0.95652173913043481</v>
      </c>
      <c r="J14" s="20"/>
      <c r="K14" s="16" t="s">
        <v>41</v>
      </c>
      <c r="L14" s="17">
        <v>24</v>
      </c>
      <c r="M14" s="59">
        <f t="shared" si="2"/>
        <v>1.0434782608695652</v>
      </c>
      <c r="N14" s="23"/>
      <c r="O14" s="16" t="s">
        <v>42</v>
      </c>
      <c r="P14" s="17">
        <v>23</v>
      </c>
      <c r="Q14" s="59">
        <f t="shared" si="3"/>
        <v>1</v>
      </c>
      <c r="R14" s="23"/>
      <c r="S14" s="16" t="s">
        <v>43</v>
      </c>
      <c r="T14" s="17">
        <v>19</v>
      </c>
      <c r="U14" s="59">
        <f t="shared" si="4"/>
        <v>0.82608695652173914</v>
      </c>
      <c r="V14" s="23"/>
      <c r="W14" s="16" t="s">
        <v>42</v>
      </c>
      <c r="X14" s="17">
        <v>17</v>
      </c>
      <c r="Y14" s="59">
        <f t="shared" si="5"/>
        <v>0.73913043478260865</v>
      </c>
      <c r="Z14" s="23"/>
      <c r="AA14" s="16" t="s">
        <v>43</v>
      </c>
      <c r="AB14" s="17">
        <v>21</v>
      </c>
      <c r="AC14" s="59">
        <f t="shared" si="6"/>
        <v>0.91304347826086951</v>
      </c>
      <c r="AD14" s="23"/>
      <c r="AE14" s="25" t="s">
        <v>17</v>
      </c>
      <c r="AF14" s="26">
        <v>0</v>
      </c>
      <c r="AG14" s="80">
        <f t="shared" si="7"/>
        <v>0</v>
      </c>
      <c r="AH14" s="36">
        <f t="shared" si="8"/>
        <v>126</v>
      </c>
      <c r="AI14" s="37">
        <v>160</v>
      </c>
      <c r="AJ14" s="89">
        <f t="shared" si="10"/>
        <v>0.91304347826086951</v>
      </c>
      <c r="AK14" s="37">
        <v>7</v>
      </c>
      <c r="AL14" s="85">
        <f t="shared" si="9"/>
        <v>1</v>
      </c>
    </row>
    <row r="15" spans="1:38" x14ac:dyDescent="0.25">
      <c r="A15" s="8">
        <v>111</v>
      </c>
      <c r="B15" s="9">
        <v>730</v>
      </c>
      <c r="C15" s="9">
        <f t="shared" si="0"/>
        <v>29.2</v>
      </c>
      <c r="D15" s="9">
        <v>23</v>
      </c>
      <c r="E15" s="51" t="s">
        <v>44</v>
      </c>
      <c r="F15" s="23"/>
      <c r="G15" s="16" t="s">
        <v>42</v>
      </c>
      <c r="H15" s="17">
        <v>20</v>
      </c>
      <c r="I15" s="74">
        <f t="shared" si="1"/>
        <v>0.86956521739130432</v>
      </c>
      <c r="J15" s="20"/>
      <c r="K15" s="16" t="s">
        <v>42</v>
      </c>
      <c r="L15" s="17">
        <v>22</v>
      </c>
      <c r="M15" s="59">
        <f t="shared" si="2"/>
        <v>0.95652173913043481</v>
      </c>
      <c r="N15" s="23"/>
      <c r="O15" s="25" t="s">
        <v>17</v>
      </c>
      <c r="P15" s="26">
        <v>0</v>
      </c>
      <c r="Q15" s="27">
        <f t="shared" si="3"/>
        <v>0</v>
      </c>
      <c r="R15" s="23"/>
      <c r="S15" s="16" t="s">
        <v>41</v>
      </c>
      <c r="T15" s="17">
        <v>23</v>
      </c>
      <c r="U15" s="59">
        <f t="shared" si="4"/>
        <v>1</v>
      </c>
      <c r="V15" s="23"/>
      <c r="W15" s="60" t="s">
        <v>45</v>
      </c>
      <c r="X15" s="61">
        <v>12</v>
      </c>
      <c r="Y15" s="62">
        <f t="shared" si="5"/>
        <v>0.52173913043478259</v>
      </c>
      <c r="Z15" s="23"/>
      <c r="AA15" s="16" t="s">
        <v>43</v>
      </c>
      <c r="AB15" s="17">
        <v>18</v>
      </c>
      <c r="AC15" s="59">
        <f t="shared" si="6"/>
        <v>0.78260869565217395</v>
      </c>
      <c r="AD15" s="23"/>
      <c r="AE15" s="60" t="s">
        <v>43</v>
      </c>
      <c r="AF15" s="61">
        <v>13</v>
      </c>
      <c r="AG15" s="82">
        <f t="shared" si="7"/>
        <v>0.56521739130434778</v>
      </c>
      <c r="AH15" s="36">
        <f t="shared" si="8"/>
        <v>108</v>
      </c>
      <c r="AI15" s="37">
        <v>150</v>
      </c>
      <c r="AJ15" s="89">
        <f t="shared" si="10"/>
        <v>0.78260869565217395</v>
      </c>
      <c r="AK15" s="37">
        <v>7</v>
      </c>
      <c r="AL15" s="85">
        <f t="shared" si="9"/>
        <v>1</v>
      </c>
    </row>
    <row r="16" spans="1:38" x14ac:dyDescent="0.25">
      <c r="A16" s="8">
        <v>112</v>
      </c>
      <c r="B16" s="9">
        <v>750</v>
      </c>
      <c r="C16" s="9">
        <f t="shared" si="0"/>
        <v>30</v>
      </c>
      <c r="D16" s="9">
        <v>23</v>
      </c>
      <c r="E16" s="51" t="s">
        <v>46</v>
      </c>
      <c r="F16" s="23"/>
      <c r="G16" s="16" t="s">
        <v>43</v>
      </c>
      <c r="H16" s="17">
        <v>24</v>
      </c>
      <c r="I16" s="74">
        <f t="shared" si="1"/>
        <v>1.0434782608695652</v>
      </c>
      <c r="J16" s="20"/>
      <c r="K16" s="16" t="s">
        <v>47</v>
      </c>
      <c r="L16" s="17">
        <v>18</v>
      </c>
      <c r="M16" s="59">
        <f t="shared" si="2"/>
        <v>0.78260869565217395</v>
      </c>
      <c r="N16" s="23"/>
      <c r="O16" s="16" t="s">
        <v>47</v>
      </c>
      <c r="P16" s="17">
        <v>21</v>
      </c>
      <c r="Q16" s="59">
        <f t="shared" si="3"/>
        <v>0.91304347826086951</v>
      </c>
      <c r="R16" s="23"/>
      <c r="S16" s="25" t="s">
        <v>17</v>
      </c>
      <c r="T16" s="26">
        <v>0</v>
      </c>
      <c r="U16" s="57">
        <f t="shared" si="4"/>
        <v>0</v>
      </c>
      <c r="V16" s="23"/>
      <c r="W16" s="16" t="s">
        <v>47</v>
      </c>
      <c r="X16" s="17">
        <v>19</v>
      </c>
      <c r="Y16" s="59">
        <f t="shared" si="5"/>
        <v>0.82608695652173914</v>
      </c>
      <c r="Z16" s="23"/>
      <c r="AA16" s="16" t="s">
        <v>47</v>
      </c>
      <c r="AB16" s="17">
        <v>17</v>
      </c>
      <c r="AC16" s="59">
        <f t="shared" si="6"/>
        <v>0.73913043478260865</v>
      </c>
      <c r="AD16" s="23"/>
      <c r="AE16" s="16" t="s">
        <v>43</v>
      </c>
      <c r="AF16" s="17">
        <v>17</v>
      </c>
      <c r="AG16" s="81">
        <f t="shared" si="7"/>
        <v>0.73913043478260865</v>
      </c>
      <c r="AH16" s="36">
        <f t="shared" si="8"/>
        <v>116</v>
      </c>
      <c r="AI16" s="37">
        <v>150</v>
      </c>
      <c r="AJ16" s="89">
        <f t="shared" si="10"/>
        <v>0.84057971014492761</v>
      </c>
      <c r="AK16" s="37">
        <v>7</v>
      </c>
      <c r="AL16" s="85">
        <f t="shared" si="9"/>
        <v>1</v>
      </c>
    </row>
    <row r="17" spans="1:38" x14ac:dyDescent="0.25">
      <c r="A17" s="8">
        <v>113</v>
      </c>
      <c r="B17" s="9">
        <v>750</v>
      </c>
      <c r="C17" s="9">
        <f t="shared" si="0"/>
        <v>30</v>
      </c>
      <c r="D17" s="9">
        <v>23</v>
      </c>
      <c r="E17" s="51" t="s">
        <v>48</v>
      </c>
      <c r="F17" s="23"/>
      <c r="G17" s="16" t="s">
        <v>41</v>
      </c>
      <c r="H17" s="17">
        <v>19</v>
      </c>
      <c r="I17" s="74">
        <f t="shared" si="1"/>
        <v>0.82608695652173914</v>
      </c>
      <c r="J17" s="20"/>
      <c r="K17" s="16" t="s">
        <v>41</v>
      </c>
      <c r="L17" s="17">
        <v>22</v>
      </c>
      <c r="M17" s="59">
        <f t="shared" si="2"/>
        <v>0.95652173913043481</v>
      </c>
      <c r="N17" s="23"/>
      <c r="O17" s="16" t="s">
        <v>43</v>
      </c>
      <c r="P17" s="17">
        <v>14</v>
      </c>
      <c r="Q17" s="59">
        <f t="shared" si="3"/>
        <v>0.60869565217391308</v>
      </c>
      <c r="R17" s="23"/>
      <c r="S17" s="16" t="s">
        <v>42</v>
      </c>
      <c r="T17" s="17">
        <v>23</v>
      </c>
      <c r="U17" s="59">
        <f t="shared" si="4"/>
        <v>1</v>
      </c>
      <c r="V17" s="23"/>
      <c r="W17" s="16" t="s">
        <v>41</v>
      </c>
      <c r="X17" s="17">
        <v>17</v>
      </c>
      <c r="Y17" s="59">
        <f t="shared" si="5"/>
        <v>0.73913043478260865</v>
      </c>
      <c r="Z17" s="23"/>
      <c r="AA17" s="25" t="s">
        <v>17</v>
      </c>
      <c r="AB17" s="26"/>
      <c r="AC17" s="57">
        <f t="shared" si="6"/>
        <v>0</v>
      </c>
      <c r="AD17" s="23"/>
      <c r="AE17" s="60" t="s">
        <v>41</v>
      </c>
      <c r="AF17" s="61">
        <v>14</v>
      </c>
      <c r="AG17" s="82">
        <f t="shared" si="7"/>
        <v>0.60869565217391308</v>
      </c>
      <c r="AH17" s="36">
        <f t="shared" si="8"/>
        <v>109</v>
      </c>
      <c r="AI17" s="93" t="s">
        <v>187</v>
      </c>
      <c r="AJ17" s="89">
        <f t="shared" si="10"/>
        <v>0.78985507246376807</v>
      </c>
      <c r="AK17" s="37">
        <v>7</v>
      </c>
      <c r="AL17" s="85">
        <f t="shared" si="9"/>
        <v>1</v>
      </c>
    </row>
    <row r="18" spans="1:38" x14ac:dyDescent="0.25">
      <c r="A18" s="8">
        <v>114</v>
      </c>
      <c r="B18" s="46">
        <v>1055</v>
      </c>
      <c r="C18" s="9">
        <f>B18/25</f>
        <v>42.2</v>
      </c>
      <c r="D18" s="9">
        <v>23</v>
      </c>
      <c r="E18" s="51" t="s">
        <v>49</v>
      </c>
      <c r="F18" s="23"/>
      <c r="G18" s="25" t="s">
        <v>17</v>
      </c>
      <c r="H18" s="26">
        <v>0</v>
      </c>
      <c r="I18" s="92">
        <f t="shared" si="1"/>
        <v>0</v>
      </c>
      <c r="J18" s="20"/>
      <c r="K18" s="16" t="s">
        <v>50</v>
      </c>
      <c r="L18" s="17">
        <v>18</v>
      </c>
      <c r="M18" s="59">
        <f t="shared" si="2"/>
        <v>0.78260869565217395</v>
      </c>
      <c r="N18" s="23"/>
      <c r="O18" s="16" t="s">
        <v>50</v>
      </c>
      <c r="P18" s="17">
        <v>15</v>
      </c>
      <c r="Q18" s="59">
        <f t="shared" si="3"/>
        <v>0.65217391304347827</v>
      </c>
      <c r="R18" s="23"/>
      <c r="S18" s="60" t="s">
        <v>51</v>
      </c>
      <c r="T18" s="61">
        <v>10</v>
      </c>
      <c r="U18" s="62">
        <f t="shared" si="4"/>
        <v>0.43478260869565216</v>
      </c>
      <c r="V18" s="23"/>
      <c r="W18" s="16" t="s">
        <v>50</v>
      </c>
      <c r="X18" s="17">
        <v>19</v>
      </c>
      <c r="Y18" s="59">
        <f t="shared" si="5"/>
        <v>0.82608695652173914</v>
      </c>
      <c r="Z18" s="23"/>
      <c r="AA18" s="60" t="s">
        <v>50</v>
      </c>
      <c r="AB18" s="61">
        <v>13</v>
      </c>
      <c r="AC18" s="62">
        <f t="shared" si="6"/>
        <v>0.56521739130434778</v>
      </c>
      <c r="AD18" s="23"/>
      <c r="AE18" s="16" t="s">
        <v>50</v>
      </c>
      <c r="AF18" s="17">
        <v>17</v>
      </c>
      <c r="AG18" s="81">
        <f t="shared" si="7"/>
        <v>0.73913043478260865</v>
      </c>
      <c r="AH18" s="36">
        <f t="shared" si="8"/>
        <v>92</v>
      </c>
      <c r="AI18" s="37"/>
      <c r="AJ18" s="89">
        <f t="shared" si="10"/>
        <v>0.66666666666666663</v>
      </c>
      <c r="AK18" s="37">
        <v>7</v>
      </c>
      <c r="AL18" s="85">
        <f t="shared" si="9"/>
        <v>1</v>
      </c>
    </row>
    <row r="19" spans="1:38" x14ac:dyDescent="0.25">
      <c r="A19" s="8">
        <v>115</v>
      </c>
      <c r="B19" s="46">
        <v>1200</v>
      </c>
      <c r="C19" s="9">
        <f t="shared" ref="C19:C22" si="11">B19/25</f>
        <v>48</v>
      </c>
      <c r="D19" s="9">
        <v>23</v>
      </c>
      <c r="E19" s="51" t="s">
        <v>52</v>
      </c>
      <c r="F19" s="23"/>
      <c r="G19" s="60" t="s">
        <v>53</v>
      </c>
      <c r="H19" s="61">
        <v>14</v>
      </c>
      <c r="I19" s="91">
        <f t="shared" si="1"/>
        <v>0.60869565217391308</v>
      </c>
      <c r="J19" s="20"/>
      <c r="K19" s="16" t="s">
        <v>53</v>
      </c>
      <c r="L19" s="17">
        <v>17</v>
      </c>
      <c r="M19" s="59">
        <f t="shared" si="2"/>
        <v>0.73913043478260865</v>
      </c>
      <c r="N19" s="23"/>
      <c r="O19" s="16" t="s">
        <v>53</v>
      </c>
      <c r="P19" s="17">
        <v>20</v>
      </c>
      <c r="Q19" s="59">
        <f t="shared" si="3"/>
        <v>0.86956521739130432</v>
      </c>
      <c r="R19" s="23"/>
      <c r="S19" s="16" t="s">
        <v>53</v>
      </c>
      <c r="T19" s="17">
        <v>14</v>
      </c>
      <c r="U19" s="59">
        <f t="shared" si="4"/>
        <v>0.60869565217391308</v>
      </c>
      <c r="V19" s="23"/>
      <c r="W19" s="60" t="s">
        <v>54</v>
      </c>
      <c r="X19" s="61">
        <v>9</v>
      </c>
      <c r="Y19" s="62">
        <f t="shared" si="5"/>
        <v>0.39130434782608697</v>
      </c>
      <c r="Z19" s="23"/>
      <c r="AA19" s="16" t="s">
        <v>53</v>
      </c>
      <c r="AB19" s="17">
        <v>15</v>
      </c>
      <c r="AC19" s="59">
        <f t="shared" si="6"/>
        <v>0.65217391304347827</v>
      </c>
      <c r="AD19" s="23"/>
      <c r="AE19" s="25" t="s">
        <v>17</v>
      </c>
      <c r="AF19" s="26">
        <v>0</v>
      </c>
      <c r="AG19" s="80">
        <f t="shared" si="7"/>
        <v>0</v>
      </c>
      <c r="AH19" s="36">
        <f t="shared" si="8"/>
        <v>89</v>
      </c>
      <c r="AI19" s="37"/>
      <c r="AJ19" s="89">
        <f t="shared" si="10"/>
        <v>0.64492753623188415</v>
      </c>
      <c r="AK19" s="37">
        <v>7</v>
      </c>
      <c r="AL19" s="85">
        <f t="shared" si="9"/>
        <v>1</v>
      </c>
    </row>
    <row r="20" spans="1:38" x14ac:dyDescent="0.25">
      <c r="A20" s="8">
        <v>116</v>
      </c>
      <c r="B20" s="46">
        <v>1365</v>
      </c>
      <c r="C20" s="9">
        <f t="shared" si="11"/>
        <v>54.6</v>
      </c>
      <c r="D20" s="9">
        <v>23</v>
      </c>
      <c r="E20" s="51" t="s">
        <v>55</v>
      </c>
      <c r="F20" s="23"/>
      <c r="G20" s="16" t="s">
        <v>56</v>
      </c>
      <c r="H20" s="17">
        <v>21</v>
      </c>
      <c r="I20" s="74">
        <f t="shared" si="1"/>
        <v>0.91304347826086951</v>
      </c>
      <c r="J20" s="20"/>
      <c r="K20" s="25" t="s">
        <v>17</v>
      </c>
      <c r="L20" s="26">
        <v>0</v>
      </c>
      <c r="M20" s="57">
        <f t="shared" si="2"/>
        <v>0</v>
      </c>
      <c r="N20" s="23"/>
      <c r="O20" s="16" t="s">
        <v>56</v>
      </c>
      <c r="P20" s="17">
        <v>17</v>
      </c>
      <c r="Q20" s="59">
        <f t="shared" si="3"/>
        <v>0.73913043478260865</v>
      </c>
      <c r="R20" s="23"/>
      <c r="S20" s="16" t="s">
        <v>56</v>
      </c>
      <c r="T20" s="17">
        <v>16</v>
      </c>
      <c r="U20" s="59">
        <f t="shared" si="4"/>
        <v>0.69565217391304346</v>
      </c>
      <c r="V20" s="23"/>
      <c r="W20" s="60" t="s">
        <v>56</v>
      </c>
      <c r="X20" s="61">
        <v>12</v>
      </c>
      <c r="Y20" s="62">
        <f t="shared" si="5"/>
        <v>0.52173913043478259</v>
      </c>
      <c r="Z20" s="23"/>
      <c r="AA20" s="60" t="s">
        <v>56</v>
      </c>
      <c r="AB20" s="61">
        <v>14</v>
      </c>
      <c r="AC20" s="62">
        <f t="shared" si="6"/>
        <v>0.60869565217391308</v>
      </c>
      <c r="AD20" s="23"/>
      <c r="AE20" s="16" t="s">
        <v>56</v>
      </c>
      <c r="AF20" s="17">
        <v>18</v>
      </c>
      <c r="AG20" s="81">
        <f t="shared" si="7"/>
        <v>0.78260869565217395</v>
      </c>
      <c r="AH20" s="36">
        <f t="shared" si="8"/>
        <v>98</v>
      </c>
      <c r="AI20" s="37"/>
      <c r="AJ20" s="89">
        <f t="shared" si="10"/>
        <v>0.71014492753623193</v>
      </c>
      <c r="AK20" s="37">
        <v>7</v>
      </c>
      <c r="AL20" s="85">
        <f t="shared" si="9"/>
        <v>1</v>
      </c>
    </row>
    <row r="21" spans="1:38" x14ac:dyDescent="0.25">
      <c r="A21" s="8">
        <v>117</v>
      </c>
      <c r="B21" s="46">
        <v>1300</v>
      </c>
      <c r="C21" s="9">
        <f t="shared" si="11"/>
        <v>52</v>
      </c>
      <c r="D21" s="9">
        <v>23</v>
      </c>
      <c r="E21" s="51" t="s">
        <v>57</v>
      </c>
      <c r="F21" s="23"/>
      <c r="G21" s="60" t="s">
        <v>56</v>
      </c>
      <c r="H21" s="61">
        <v>15</v>
      </c>
      <c r="I21" s="91">
        <f t="shared" si="1"/>
        <v>0.65217391304347827</v>
      </c>
      <c r="J21" s="20"/>
      <c r="K21" s="16" t="s">
        <v>56</v>
      </c>
      <c r="L21" s="17">
        <v>17</v>
      </c>
      <c r="M21" s="59">
        <f t="shared" si="2"/>
        <v>0.73913043478260865</v>
      </c>
      <c r="N21" s="23"/>
      <c r="O21" s="25" t="s">
        <v>17</v>
      </c>
      <c r="P21" s="26">
        <v>0</v>
      </c>
      <c r="Q21" s="27">
        <f t="shared" si="3"/>
        <v>0</v>
      </c>
      <c r="R21" s="23"/>
      <c r="S21" s="16" t="s">
        <v>56</v>
      </c>
      <c r="T21" s="17">
        <v>19</v>
      </c>
      <c r="U21" s="59">
        <f t="shared" si="4"/>
        <v>0.82608695652173914</v>
      </c>
      <c r="V21" s="23"/>
      <c r="W21" s="16" t="s">
        <v>56</v>
      </c>
      <c r="X21" s="17">
        <v>16</v>
      </c>
      <c r="Y21" s="59">
        <f t="shared" si="5"/>
        <v>0.69565217391304346</v>
      </c>
      <c r="Z21" s="23"/>
      <c r="AA21" s="60" t="s">
        <v>56</v>
      </c>
      <c r="AB21" s="61">
        <v>11</v>
      </c>
      <c r="AC21" s="62">
        <f t="shared" si="6"/>
        <v>0.47826086956521741</v>
      </c>
      <c r="AD21" s="23"/>
      <c r="AE21" s="16" t="s">
        <v>56</v>
      </c>
      <c r="AF21" s="17">
        <v>16</v>
      </c>
      <c r="AG21" s="81">
        <f t="shared" si="7"/>
        <v>0.69565217391304346</v>
      </c>
      <c r="AH21" s="36">
        <f t="shared" si="8"/>
        <v>94</v>
      </c>
      <c r="AI21" s="37"/>
      <c r="AJ21" s="89">
        <f t="shared" si="10"/>
        <v>0.6811594202898551</v>
      </c>
      <c r="AK21" s="37">
        <v>7</v>
      </c>
      <c r="AL21" s="85">
        <f t="shared" si="9"/>
        <v>1</v>
      </c>
    </row>
    <row r="22" spans="1:38" x14ac:dyDescent="0.25">
      <c r="A22" s="8">
        <v>118</v>
      </c>
      <c r="B22" s="9">
        <v>900</v>
      </c>
      <c r="C22" s="9">
        <f t="shared" si="11"/>
        <v>36</v>
      </c>
      <c r="D22" s="9">
        <v>23</v>
      </c>
      <c r="E22" s="51" t="s">
        <v>58</v>
      </c>
      <c r="F22" s="23"/>
      <c r="G22" s="16" t="s">
        <v>59</v>
      </c>
      <c r="H22" s="17">
        <v>22</v>
      </c>
      <c r="I22" s="74">
        <f t="shared" si="1"/>
        <v>0.95652173913043481</v>
      </c>
      <c r="J22" s="20"/>
      <c r="K22" s="16" t="s">
        <v>59</v>
      </c>
      <c r="L22" s="17">
        <v>20</v>
      </c>
      <c r="M22" s="59">
        <f t="shared" si="2"/>
        <v>0.86956521739130432</v>
      </c>
      <c r="N22" s="23"/>
      <c r="O22" s="16" t="s">
        <v>60</v>
      </c>
      <c r="P22" s="17">
        <v>17</v>
      </c>
      <c r="Q22" s="59">
        <f t="shared" si="3"/>
        <v>0.73913043478260865</v>
      </c>
      <c r="R22" s="23"/>
      <c r="S22" s="25" t="s">
        <v>17</v>
      </c>
      <c r="T22" s="26">
        <v>0</v>
      </c>
      <c r="U22" s="57">
        <f t="shared" si="4"/>
        <v>0</v>
      </c>
      <c r="V22" s="23"/>
      <c r="W22" s="16" t="s">
        <v>60</v>
      </c>
      <c r="X22" s="17">
        <v>21</v>
      </c>
      <c r="Y22" s="59">
        <f t="shared" si="5"/>
        <v>0.91304347826086951</v>
      </c>
      <c r="Z22" s="23"/>
      <c r="AA22" s="16" t="s">
        <v>61</v>
      </c>
      <c r="AB22" s="17">
        <v>23</v>
      </c>
      <c r="AC22" s="59">
        <f t="shared" si="6"/>
        <v>1</v>
      </c>
      <c r="AD22" s="23"/>
      <c r="AE22" s="16" t="s">
        <v>62</v>
      </c>
      <c r="AF22" s="17">
        <v>24</v>
      </c>
      <c r="AG22" s="81">
        <f t="shared" si="7"/>
        <v>1.0434782608695652</v>
      </c>
      <c r="AH22" s="36">
        <f t="shared" si="8"/>
        <v>127</v>
      </c>
      <c r="AI22" s="37"/>
      <c r="AJ22" s="89">
        <f t="shared" si="10"/>
        <v>0.92028985507246375</v>
      </c>
      <c r="AK22" s="37">
        <v>7</v>
      </c>
      <c r="AL22" s="85">
        <f t="shared" si="9"/>
        <v>1</v>
      </c>
    </row>
    <row r="23" spans="1:38" x14ac:dyDescent="0.25">
      <c r="A23" s="8">
        <v>119</v>
      </c>
      <c r="B23" s="9">
        <v>800</v>
      </c>
      <c r="C23" s="9">
        <f>B23/25</f>
        <v>32</v>
      </c>
      <c r="D23" s="9">
        <v>23</v>
      </c>
      <c r="E23" s="51" t="s">
        <v>63</v>
      </c>
      <c r="F23" s="23"/>
      <c r="G23" s="16" t="s">
        <v>64</v>
      </c>
      <c r="H23" s="17">
        <v>22</v>
      </c>
      <c r="I23" s="74">
        <f t="shared" si="1"/>
        <v>0.95652173913043481</v>
      </c>
      <c r="J23" s="20"/>
      <c r="K23" s="16" t="s">
        <v>65</v>
      </c>
      <c r="L23" s="17">
        <v>20</v>
      </c>
      <c r="M23" s="59">
        <f t="shared" si="2"/>
        <v>0.86956521739130432</v>
      </c>
      <c r="N23" s="23"/>
      <c r="O23" s="16" t="s">
        <v>66</v>
      </c>
      <c r="P23" s="17">
        <v>13</v>
      </c>
      <c r="Q23" s="59">
        <f t="shared" si="3"/>
        <v>0.56521739130434778</v>
      </c>
      <c r="R23" s="23"/>
      <c r="S23" s="16" t="s">
        <v>64</v>
      </c>
      <c r="T23" s="17">
        <v>21</v>
      </c>
      <c r="U23" s="59">
        <f t="shared" si="4"/>
        <v>0.91304347826086951</v>
      </c>
      <c r="V23" s="23"/>
      <c r="W23" s="60" t="s">
        <v>65</v>
      </c>
      <c r="X23" s="61">
        <v>14</v>
      </c>
      <c r="Y23" s="62">
        <f t="shared" si="5"/>
        <v>0.60869565217391308</v>
      </c>
      <c r="Z23" s="23"/>
      <c r="AA23" s="25" t="s">
        <v>17</v>
      </c>
      <c r="AB23" s="26"/>
      <c r="AC23" s="57">
        <f t="shared" si="6"/>
        <v>0</v>
      </c>
      <c r="AD23" s="23"/>
      <c r="AE23" s="41"/>
      <c r="AF23" s="38"/>
      <c r="AG23" s="83">
        <f t="shared" si="7"/>
        <v>0</v>
      </c>
      <c r="AH23" s="36">
        <f t="shared" si="8"/>
        <v>90</v>
      </c>
      <c r="AI23" s="37"/>
      <c r="AJ23" s="89">
        <f t="shared" si="10"/>
        <v>0.78260869565217395</v>
      </c>
      <c r="AK23" s="37">
        <v>6</v>
      </c>
      <c r="AL23" s="85">
        <f t="shared" si="9"/>
        <v>0.8571428571428571</v>
      </c>
    </row>
    <row r="24" spans="1:38" x14ac:dyDescent="0.25">
      <c r="A24" s="8">
        <v>120</v>
      </c>
      <c r="B24" s="9">
        <v>750</v>
      </c>
      <c r="C24" s="9">
        <f t="shared" ref="C24:C49" si="12">B24/25</f>
        <v>30</v>
      </c>
      <c r="D24" s="9">
        <v>23</v>
      </c>
      <c r="E24" s="51" t="s">
        <v>169</v>
      </c>
      <c r="F24" s="23"/>
      <c r="G24" s="16" t="s">
        <v>65</v>
      </c>
      <c r="H24" s="17">
        <v>18</v>
      </c>
      <c r="I24" s="74">
        <f t="shared" si="1"/>
        <v>0.78260869565217395</v>
      </c>
      <c r="J24" s="20"/>
      <c r="K24" s="16" t="s">
        <v>71</v>
      </c>
      <c r="L24" s="17">
        <v>16</v>
      </c>
      <c r="M24" s="59">
        <f t="shared" si="2"/>
        <v>0.69565217391304346</v>
      </c>
      <c r="N24" s="23"/>
      <c r="O24" s="16" t="s">
        <v>66</v>
      </c>
      <c r="P24" s="17">
        <v>15</v>
      </c>
      <c r="Q24" s="59">
        <f t="shared" si="3"/>
        <v>0.65217391304347827</v>
      </c>
      <c r="R24" s="23"/>
      <c r="S24" s="25" t="s">
        <v>17</v>
      </c>
      <c r="T24" s="26">
        <v>0</v>
      </c>
      <c r="U24" s="57">
        <f t="shared" si="4"/>
        <v>0</v>
      </c>
      <c r="V24" s="23"/>
      <c r="W24" s="41"/>
      <c r="X24" s="38">
        <v>0</v>
      </c>
      <c r="Y24" s="63">
        <f t="shared" si="5"/>
        <v>0</v>
      </c>
      <c r="Z24" s="23"/>
      <c r="AA24" s="41"/>
      <c r="AB24" s="38">
        <v>0</v>
      </c>
      <c r="AC24" s="63">
        <f t="shared" si="6"/>
        <v>0</v>
      </c>
      <c r="AD24" s="23"/>
      <c r="AE24" s="60" t="s">
        <v>72</v>
      </c>
      <c r="AF24" s="61">
        <v>6</v>
      </c>
      <c r="AG24" s="82">
        <f t="shared" si="7"/>
        <v>0.2608695652173913</v>
      </c>
      <c r="AH24" s="36">
        <f t="shared" si="8"/>
        <v>55</v>
      </c>
      <c r="AI24" s="37"/>
      <c r="AJ24" s="89">
        <f t="shared" si="10"/>
        <v>0.59782608695652162</v>
      </c>
      <c r="AK24" s="37">
        <v>5</v>
      </c>
      <c r="AL24" s="85">
        <f t="shared" si="9"/>
        <v>0.7142857142857143</v>
      </c>
    </row>
    <row r="25" spans="1:38" x14ac:dyDescent="0.25">
      <c r="A25" s="8">
        <v>121</v>
      </c>
      <c r="B25" s="9">
        <v>750</v>
      </c>
      <c r="C25" s="9">
        <f t="shared" si="12"/>
        <v>30</v>
      </c>
      <c r="D25" s="9">
        <v>23</v>
      </c>
      <c r="E25" s="51" t="s">
        <v>73</v>
      </c>
      <c r="F25" s="23"/>
      <c r="G25" s="60" t="s">
        <v>74</v>
      </c>
      <c r="H25" s="61">
        <v>14</v>
      </c>
      <c r="I25" s="91">
        <f t="shared" si="1"/>
        <v>0.60869565217391308</v>
      </c>
      <c r="J25" s="20"/>
      <c r="K25" s="16" t="s">
        <v>74</v>
      </c>
      <c r="L25" s="17">
        <v>16</v>
      </c>
      <c r="M25" s="59">
        <f t="shared" si="2"/>
        <v>0.69565217391304346</v>
      </c>
      <c r="N25" s="23"/>
      <c r="O25" s="16" t="s">
        <v>75</v>
      </c>
      <c r="P25" s="17">
        <v>23</v>
      </c>
      <c r="Q25" s="59">
        <f t="shared" si="3"/>
        <v>1</v>
      </c>
      <c r="R25" s="23"/>
      <c r="S25" s="60" t="s">
        <v>76</v>
      </c>
      <c r="T25" s="61">
        <v>8</v>
      </c>
      <c r="U25" s="62">
        <f t="shared" si="4"/>
        <v>0.34782608695652173</v>
      </c>
      <c r="V25" s="23"/>
      <c r="W25" s="25" t="s">
        <v>17</v>
      </c>
      <c r="X25" s="26">
        <v>0</v>
      </c>
      <c r="Y25" s="57">
        <f t="shared" si="5"/>
        <v>0</v>
      </c>
      <c r="Z25" s="23"/>
      <c r="AA25" s="60" t="s">
        <v>76</v>
      </c>
      <c r="AB25" s="61">
        <v>9</v>
      </c>
      <c r="AC25" s="62">
        <f t="shared" si="6"/>
        <v>0.39130434782608697</v>
      </c>
      <c r="AD25" s="23"/>
      <c r="AE25" s="60" t="s">
        <v>79</v>
      </c>
      <c r="AF25" s="61">
        <v>11</v>
      </c>
      <c r="AG25" s="82">
        <f t="shared" si="7"/>
        <v>0.47826086956521741</v>
      </c>
      <c r="AH25" s="36">
        <f t="shared" si="8"/>
        <v>81</v>
      </c>
      <c r="AI25" s="37"/>
      <c r="AJ25" s="89">
        <f t="shared" si="10"/>
        <v>0.58695652173913049</v>
      </c>
      <c r="AK25" s="37">
        <v>7</v>
      </c>
      <c r="AL25" s="85">
        <f t="shared" si="9"/>
        <v>1</v>
      </c>
    </row>
    <row r="26" spans="1:38" x14ac:dyDescent="0.25">
      <c r="A26" s="8">
        <v>122</v>
      </c>
      <c r="B26" s="9">
        <v>750</v>
      </c>
      <c r="C26" s="9">
        <f t="shared" si="12"/>
        <v>30</v>
      </c>
      <c r="D26" s="9">
        <v>23</v>
      </c>
      <c r="E26" s="51" t="s">
        <v>80</v>
      </c>
      <c r="F26" s="23"/>
      <c r="G26" s="25" t="s">
        <v>17</v>
      </c>
      <c r="H26" s="26">
        <v>0</v>
      </c>
      <c r="I26" s="92">
        <f t="shared" si="1"/>
        <v>0</v>
      </c>
      <c r="J26" s="20"/>
      <c r="K26" s="16" t="s">
        <v>81</v>
      </c>
      <c r="L26" s="17">
        <v>21</v>
      </c>
      <c r="M26" s="59">
        <f t="shared" si="2"/>
        <v>0.91304347826086951</v>
      </c>
      <c r="N26" s="23"/>
      <c r="O26" s="16" t="s">
        <v>81</v>
      </c>
      <c r="P26" s="17">
        <v>20</v>
      </c>
      <c r="Q26" s="59">
        <f t="shared" si="3"/>
        <v>0.86956521739130432</v>
      </c>
      <c r="R26" s="23"/>
      <c r="S26" s="16" t="s">
        <v>82</v>
      </c>
      <c r="T26" s="17">
        <v>17</v>
      </c>
      <c r="U26" s="59">
        <f t="shared" si="4"/>
        <v>0.73913043478260865</v>
      </c>
      <c r="V26" s="23"/>
      <c r="W26" s="60" t="s">
        <v>83</v>
      </c>
      <c r="X26" s="61">
        <v>9</v>
      </c>
      <c r="Y26" s="62">
        <f t="shared" si="5"/>
        <v>0.39130434782608697</v>
      </c>
      <c r="Z26" s="23"/>
      <c r="AA26" s="60" t="s">
        <v>84</v>
      </c>
      <c r="AB26" s="61">
        <v>6</v>
      </c>
      <c r="AC26" s="62">
        <f t="shared" si="6"/>
        <v>0.2608695652173913</v>
      </c>
      <c r="AD26" s="23"/>
      <c r="AE26" s="41"/>
      <c r="AF26" s="38"/>
      <c r="AG26" s="83">
        <f t="shared" si="7"/>
        <v>0</v>
      </c>
      <c r="AH26" s="36">
        <f t="shared" si="8"/>
        <v>73</v>
      </c>
      <c r="AI26" s="37"/>
      <c r="AJ26" s="89">
        <f t="shared" si="10"/>
        <v>0.63478260869565206</v>
      </c>
      <c r="AK26" s="37">
        <v>6</v>
      </c>
      <c r="AL26" s="85">
        <f t="shared" si="9"/>
        <v>0.8571428571428571</v>
      </c>
    </row>
    <row r="27" spans="1:38" x14ac:dyDescent="0.25">
      <c r="A27" s="8">
        <v>123</v>
      </c>
      <c r="B27" s="46">
        <v>1000</v>
      </c>
      <c r="C27" s="9">
        <v>8</v>
      </c>
      <c r="D27" s="9">
        <v>23</v>
      </c>
      <c r="E27" s="51" t="s">
        <v>85</v>
      </c>
      <c r="F27" s="23"/>
      <c r="G27" s="16" t="s">
        <v>86</v>
      </c>
      <c r="H27" s="17">
        <v>4</v>
      </c>
      <c r="I27" s="74">
        <f t="shared" si="1"/>
        <v>0.5</v>
      </c>
      <c r="J27" s="20"/>
      <c r="K27" s="16" t="s">
        <v>86</v>
      </c>
      <c r="L27" s="17">
        <v>5</v>
      </c>
      <c r="M27" s="59">
        <f t="shared" si="2"/>
        <v>0.625</v>
      </c>
      <c r="N27" s="23"/>
      <c r="O27" s="16" t="s">
        <v>86</v>
      </c>
      <c r="P27" s="17">
        <v>5</v>
      </c>
      <c r="Q27" s="59">
        <f t="shared" si="3"/>
        <v>0.625</v>
      </c>
      <c r="R27" s="23"/>
      <c r="S27" s="16" t="s">
        <v>86</v>
      </c>
      <c r="T27" s="17">
        <v>7</v>
      </c>
      <c r="U27" s="59">
        <f t="shared" si="4"/>
        <v>0.875</v>
      </c>
      <c r="V27" s="23"/>
      <c r="W27" s="16" t="s">
        <v>86</v>
      </c>
      <c r="X27" s="17">
        <v>6</v>
      </c>
      <c r="Y27" s="59">
        <f t="shared" si="5"/>
        <v>0.75</v>
      </c>
      <c r="Z27" s="23"/>
      <c r="AA27" s="16" t="s">
        <v>86</v>
      </c>
      <c r="AB27" s="17">
        <v>3</v>
      </c>
      <c r="AC27" s="59">
        <f t="shared" si="6"/>
        <v>0.375</v>
      </c>
      <c r="AD27" s="23"/>
      <c r="AE27" s="25" t="s">
        <v>17</v>
      </c>
      <c r="AF27" s="26">
        <v>0</v>
      </c>
      <c r="AG27" s="80">
        <f t="shared" si="7"/>
        <v>0</v>
      </c>
      <c r="AH27" s="36">
        <f t="shared" si="8"/>
        <v>30</v>
      </c>
      <c r="AI27" s="37"/>
      <c r="AJ27" s="89">
        <f t="shared" si="10"/>
        <v>0.625</v>
      </c>
      <c r="AK27" s="37">
        <v>7</v>
      </c>
      <c r="AL27" s="85">
        <f t="shared" si="9"/>
        <v>1</v>
      </c>
    </row>
    <row r="28" spans="1:38" x14ac:dyDescent="0.25">
      <c r="A28" s="8">
        <v>124</v>
      </c>
      <c r="B28" s="9">
        <v>560</v>
      </c>
      <c r="C28" s="9">
        <v>4</v>
      </c>
      <c r="D28" s="9">
        <v>23</v>
      </c>
      <c r="E28" s="51" t="s">
        <v>94</v>
      </c>
      <c r="F28" s="23"/>
      <c r="G28" s="16" t="s">
        <v>95</v>
      </c>
      <c r="H28" s="17">
        <v>8</v>
      </c>
      <c r="I28" s="74">
        <f t="shared" si="1"/>
        <v>2</v>
      </c>
      <c r="J28" s="20"/>
      <c r="K28" s="16" t="s">
        <v>95</v>
      </c>
      <c r="L28" s="17">
        <v>7</v>
      </c>
      <c r="M28" s="59">
        <f t="shared" si="2"/>
        <v>1.75</v>
      </c>
      <c r="N28" s="23"/>
      <c r="O28" s="16" t="s">
        <v>95</v>
      </c>
      <c r="P28" s="17">
        <v>7</v>
      </c>
      <c r="Q28" s="59">
        <f t="shared" si="3"/>
        <v>1.75</v>
      </c>
      <c r="R28" s="23"/>
      <c r="S28" s="16" t="s">
        <v>95</v>
      </c>
      <c r="T28" s="17">
        <v>9</v>
      </c>
      <c r="U28" s="59">
        <f t="shared" si="4"/>
        <v>2.25</v>
      </c>
      <c r="V28" s="23"/>
      <c r="W28" s="25" t="s">
        <v>17</v>
      </c>
      <c r="X28" s="26"/>
      <c r="Y28" s="57">
        <f t="shared" si="5"/>
        <v>0</v>
      </c>
      <c r="Z28" s="23"/>
      <c r="AA28" s="16" t="s">
        <v>95</v>
      </c>
      <c r="AB28" s="17">
        <v>7</v>
      </c>
      <c r="AC28" s="59">
        <f t="shared" si="6"/>
        <v>1.75</v>
      </c>
      <c r="AD28" s="23"/>
      <c r="AE28" s="16" t="s">
        <v>95</v>
      </c>
      <c r="AF28" s="17">
        <v>2</v>
      </c>
      <c r="AG28" s="81">
        <f t="shared" si="7"/>
        <v>0.5</v>
      </c>
      <c r="AH28" s="36">
        <f t="shared" si="8"/>
        <v>40</v>
      </c>
      <c r="AI28" s="37"/>
      <c r="AJ28" s="89">
        <f t="shared" si="10"/>
        <v>1.6666666666666667</v>
      </c>
      <c r="AK28" s="37">
        <v>7</v>
      </c>
      <c r="AL28" s="85">
        <f t="shared" si="9"/>
        <v>1</v>
      </c>
    </row>
    <row r="29" spans="1:38" x14ac:dyDescent="0.25">
      <c r="A29" s="8">
        <v>125</v>
      </c>
      <c r="B29" s="9">
        <v>580</v>
      </c>
      <c r="C29" s="9">
        <f t="shared" si="12"/>
        <v>23.2</v>
      </c>
      <c r="D29" s="9">
        <v>23</v>
      </c>
      <c r="E29" s="51" t="s">
        <v>96</v>
      </c>
      <c r="F29" s="23"/>
      <c r="G29" s="16" t="s">
        <v>97</v>
      </c>
      <c r="H29" s="17">
        <v>12</v>
      </c>
      <c r="I29" s="74">
        <f t="shared" si="1"/>
        <v>0.52173913043478259</v>
      </c>
      <c r="J29" s="20"/>
      <c r="K29" s="16" t="s">
        <v>97</v>
      </c>
      <c r="L29" s="17">
        <v>11</v>
      </c>
      <c r="M29" s="59">
        <f t="shared" si="2"/>
        <v>0.47826086956521741</v>
      </c>
      <c r="N29" s="23"/>
      <c r="O29" s="16" t="s">
        <v>98</v>
      </c>
      <c r="P29" s="17">
        <v>11</v>
      </c>
      <c r="Q29" s="59">
        <f t="shared" si="3"/>
        <v>0.47826086956521741</v>
      </c>
      <c r="R29" s="23"/>
      <c r="S29" s="25" t="s">
        <v>17</v>
      </c>
      <c r="T29" s="26">
        <v>0</v>
      </c>
      <c r="U29" s="57">
        <f t="shared" si="4"/>
        <v>0</v>
      </c>
      <c r="V29" s="23"/>
      <c r="W29" s="16" t="s">
        <v>97</v>
      </c>
      <c r="X29" s="17">
        <v>3</v>
      </c>
      <c r="Y29" s="59">
        <f t="shared" si="5"/>
        <v>0.13043478260869565</v>
      </c>
      <c r="Z29" s="23"/>
      <c r="AA29" s="16" t="s">
        <v>97</v>
      </c>
      <c r="AB29" s="17">
        <v>1</v>
      </c>
      <c r="AC29" s="59">
        <f t="shared" si="6"/>
        <v>4.3478260869565216E-2</v>
      </c>
      <c r="AD29" s="23"/>
      <c r="AE29" s="16" t="s">
        <v>97</v>
      </c>
      <c r="AF29" s="17">
        <v>10</v>
      </c>
      <c r="AG29" s="81">
        <f t="shared" si="7"/>
        <v>0.43478260869565216</v>
      </c>
      <c r="AH29" s="36">
        <f t="shared" si="8"/>
        <v>48</v>
      </c>
      <c r="AI29" s="37"/>
      <c r="AJ29" s="89">
        <f t="shared" si="10"/>
        <v>0.34782608695652173</v>
      </c>
      <c r="AK29" s="37">
        <v>7</v>
      </c>
      <c r="AL29" s="85">
        <f t="shared" si="9"/>
        <v>1</v>
      </c>
    </row>
    <row r="30" spans="1:38" x14ac:dyDescent="0.25">
      <c r="A30" s="8">
        <v>126</v>
      </c>
      <c r="B30" s="46">
        <v>1200</v>
      </c>
      <c r="C30" s="9">
        <f t="shared" si="12"/>
        <v>48</v>
      </c>
      <c r="D30" s="9">
        <v>23</v>
      </c>
      <c r="E30" s="51" t="s">
        <v>101</v>
      </c>
      <c r="F30" s="23"/>
      <c r="G30" s="16" t="s">
        <v>102</v>
      </c>
      <c r="H30" s="17">
        <v>22</v>
      </c>
      <c r="I30" s="74">
        <f t="shared" si="1"/>
        <v>0.95652173913043481</v>
      </c>
      <c r="J30" s="20"/>
      <c r="K30" s="16" t="s">
        <v>102</v>
      </c>
      <c r="L30" s="17">
        <v>24</v>
      </c>
      <c r="M30" s="59">
        <f t="shared" si="2"/>
        <v>1.0434782608695652</v>
      </c>
      <c r="N30" s="23"/>
      <c r="O30" s="16" t="s">
        <v>102</v>
      </c>
      <c r="P30" s="17">
        <v>22</v>
      </c>
      <c r="Q30" s="59">
        <f t="shared" si="3"/>
        <v>0.95652173913043481</v>
      </c>
      <c r="R30" s="23"/>
      <c r="S30" s="16" t="s">
        <v>102</v>
      </c>
      <c r="T30" s="17">
        <v>23</v>
      </c>
      <c r="U30" s="59">
        <f t="shared" si="4"/>
        <v>1</v>
      </c>
      <c r="V30" s="23"/>
      <c r="W30" s="16" t="s">
        <v>102</v>
      </c>
      <c r="X30" s="17">
        <v>22</v>
      </c>
      <c r="Y30" s="59">
        <f t="shared" si="5"/>
        <v>0.95652173913043481</v>
      </c>
      <c r="Z30" s="23"/>
      <c r="AA30" s="25" t="s">
        <v>17</v>
      </c>
      <c r="AB30" s="26">
        <v>0</v>
      </c>
      <c r="AC30" s="57">
        <f t="shared" si="6"/>
        <v>0</v>
      </c>
      <c r="AD30" s="23"/>
      <c r="AE30" s="16" t="s">
        <v>115</v>
      </c>
      <c r="AF30" s="17">
        <v>24</v>
      </c>
      <c r="AG30" s="81">
        <f t="shared" si="7"/>
        <v>1.0434782608695652</v>
      </c>
      <c r="AH30" s="36">
        <f t="shared" si="8"/>
        <v>137</v>
      </c>
      <c r="AI30" s="37"/>
      <c r="AJ30" s="89">
        <f t="shared" si="10"/>
        <v>0.99275362318840576</v>
      </c>
      <c r="AK30" s="37">
        <v>7</v>
      </c>
      <c r="AL30" s="85">
        <f t="shared" si="9"/>
        <v>1</v>
      </c>
    </row>
    <row r="31" spans="1:38" x14ac:dyDescent="0.25">
      <c r="A31" s="8">
        <v>127</v>
      </c>
      <c r="B31" s="46">
        <v>1600</v>
      </c>
      <c r="C31" s="9">
        <f t="shared" si="12"/>
        <v>64</v>
      </c>
      <c r="D31" s="9">
        <v>23</v>
      </c>
      <c r="E31" s="51" t="s">
        <v>103</v>
      </c>
      <c r="F31" s="23"/>
      <c r="G31" s="60" t="s">
        <v>104</v>
      </c>
      <c r="H31" s="61">
        <v>5</v>
      </c>
      <c r="I31" s="91">
        <f t="shared" si="1"/>
        <v>0.21739130434782608</v>
      </c>
      <c r="J31" s="20"/>
      <c r="K31" s="60" t="s">
        <v>105</v>
      </c>
      <c r="L31" s="61">
        <v>12</v>
      </c>
      <c r="M31" s="62">
        <f t="shared" si="2"/>
        <v>0.52173913043478259</v>
      </c>
      <c r="N31" s="23"/>
      <c r="O31" s="16" t="s">
        <v>106</v>
      </c>
      <c r="P31" s="17">
        <v>18</v>
      </c>
      <c r="Q31" s="59">
        <f t="shared" si="3"/>
        <v>0.78260869565217395</v>
      </c>
      <c r="R31" s="23"/>
      <c r="S31" s="16" t="s">
        <v>107</v>
      </c>
      <c r="T31" s="17">
        <v>28</v>
      </c>
      <c r="U31" s="59">
        <f t="shared" si="4"/>
        <v>1.2173913043478262</v>
      </c>
      <c r="V31" s="23"/>
      <c r="W31" s="16" t="s">
        <v>107</v>
      </c>
      <c r="X31" s="17">
        <v>26</v>
      </c>
      <c r="Y31" s="59">
        <f t="shared" si="5"/>
        <v>1.1304347826086956</v>
      </c>
      <c r="Z31" s="23"/>
      <c r="AA31" s="16" t="s">
        <v>107</v>
      </c>
      <c r="AB31" s="17">
        <v>16</v>
      </c>
      <c r="AC31" s="59">
        <f t="shared" si="6"/>
        <v>0.69565217391304346</v>
      </c>
      <c r="AD31" s="23"/>
      <c r="AE31" s="16" t="s">
        <v>108</v>
      </c>
      <c r="AF31" s="17">
        <v>18</v>
      </c>
      <c r="AG31" s="81">
        <f t="shared" si="7"/>
        <v>0.78260869565217395</v>
      </c>
      <c r="AH31" s="36">
        <f t="shared" si="8"/>
        <v>123</v>
      </c>
      <c r="AI31" s="37"/>
      <c r="AJ31" s="89">
        <f t="shared" si="10"/>
        <v>0.7639751552795031</v>
      </c>
      <c r="AK31" s="37">
        <v>7</v>
      </c>
      <c r="AL31" s="85">
        <f t="shared" si="9"/>
        <v>1</v>
      </c>
    </row>
    <row r="32" spans="1:38" x14ac:dyDescent="0.25">
      <c r="A32" s="8">
        <v>128</v>
      </c>
      <c r="B32" s="46">
        <v>1422</v>
      </c>
      <c r="C32" s="9">
        <f t="shared" si="12"/>
        <v>56.88</v>
      </c>
      <c r="D32" s="9">
        <v>23</v>
      </c>
      <c r="E32" s="51" t="s">
        <v>117</v>
      </c>
      <c r="F32" s="23"/>
      <c r="G32" s="16" t="s">
        <v>118</v>
      </c>
      <c r="H32" s="17">
        <v>24</v>
      </c>
      <c r="I32" s="74">
        <f t="shared" si="1"/>
        <v>1.0434782608695652</v>
      </c>
      <c r="J32" s="20"/>
      <c r="K32" s="16" t="s">
        <v>118</v>
      </c>
      <c r="L32" s="17">
        <v>25</v>
      </c>
      <c r="M32" s="59">
        <f t="shared" si="2"/>
        <v>1.0869565217391304</v>
      </c>
      <c r="N32" s="23"/>
      <c r="O32" s="16" t="s">
        <v>119</v>
      </c>
      <c r="P32" s="17">
        <v>19</v>
      </c>
      <c r="Q32" s="59">
        <f t="shared" si="3"/>
        <v>0.82608695652173914</v>
      </c>
      <c r="R32" s="23"/>
      <c r="S32" s="16" t="s">
        <v>119</v>
      </c>
      <c r="T32" s="17">
        <v>20</v>
      </c>
      <c r="U32" s="59">
        <f t="shared" si="4"/>
        <v>0.86956521739130432</v>
      </c>
      <c r="V32" s="23"/>
      <c r="W32" s="25" t="s">
        <v>17</v>
      </c>
      <c r="X32" s="26"/>
      <c r="Y32" s="57">
        <f t="shared" si="5"/>
        <v>0</v>
      </c>
      <c r="Z32" s="23"/>
      <c r="AA32" s="60" t="s">
        <v>120</v>
      </c>
      <c r="AB32" s="61">
        <v>13</v>
      </c>
      <c r="AC32" s="62">
        <f t="shared" si="6"/>
        <v>0.56521739130434778</v>
      </c>
      <c r="AD32" s="23"/>
      <c r="AE32" s="16" t="s">
        <v>121</v>
      </c>
      <c r="AF32" s="17">
        <v>17</v>
      </c>
      <c r="AG32" s="81">
        <f t="shared" si="7"/>
        <v>0.73913043478260865</v>
      </c>
      <c r="AH32" s="36">
        <f t="shared" si="8"/>
        <v>118</v>
      </c>
      <c r="AI32" s="37"/>
      <c r="AJ32" s="89">
        <f t="shared" si="10"/>
        <v>0.85507246376811585</v>
      </c>
      <c r="AK32" s="37">
        <v>7</v>
      </c>
      <c r="AL32" s="85">
        <f t="shared" si="9"/>
        <v>1</v>
      </c>
    </row>
    <row r="33" spans="1:38" x14ac:dyDescent="0.25">
      <c r="A33" s="8">
        <v>129</v>
      </c>
      <c r="B33" s="9">
        <v>850</v>
      </c>
      <c r="C33" s="9">
        <f t="shared" si="12"/>
        <v>34</v>
      </c>
      <c r="D33" s="9">
        <v>23</v>
      </c>
      <c r="E33" s="51" t="s">
        <v>136</v>
      </c>
      <c r="F33" s="23"/>
      <c r="G33" s="60" t="s">
        <v>137</v>
      </c>
      <c r="H33" s="61">
        <v>12</v>
      </c>
      <c r="I33" s="91">
        <f t="shared" si="1"/>
        <v>0.52173913043478259</v>
      </c>
      <c r="J33" s="20"/>
      <c r="K33" s="60" t="s">
        <v>137</v>
      </c>
      <c r="L33" s="61">
        <v>11</v>
      </c>
      <c r="M33" s="62">
        <f t="shared" si="2"/>
        <v>0.47826086956521741</v>
      </c>
      <c r="N33" s="23"/>
      <c r="O33" s="60" t="s">
        <v>138</v>
      </c>
      <c r="P33" s="61">
        <v>8</v>
      </c>
      <c r="Q33" s="62">
        <f t="shared" si="3"/>
        <v>0.34782608695652173</v>
      </c>
      <c r="R33" s="23"/>
      <c r="S33" s="60" t="s">
        <v>139</v>
      </c>
      <c r="T33" s="61">
        <v>3</v>
      </c>
      <c r="U33" s="62">
        <f t="shared" si="4"/>
        <v>0.13043478260869565</v>
      </c>
      <c r="V33" s="23"/>
      <c r="W33" s="60" t="s">
        <v>140</v>
      </c>
      <c r="X33" s="61">
        <v>10</v>
      </c>
      <c r="Y33" s="62">
        <f t="shared" si="5"/>
        <v>0.43478260869565216</v>
      </c>
      <c r="Z33" s="23"/>
      <c r="AA33" s="25" t="s">
        <v>17</v>
      </c>
      <c r="AB33" s="26">
        <v>0</v>
      </c>
      <c r="AC33" s="57">
        <f t="shared" si="6"/>
        <v>0</v>
      </c>
      <c r="AD33" s="23"/>
      <c r="AE33" s="60" t="s">
        <v>141</v>
      </c>
      <c r="AF33" s="61">
        <v>4</v>
      </c>
      <c r="AG33" s="82">
        <f t="shared" si="7"/>
        <v>0.17391304347826086</v>
      </c>
      <c r="AH33" s="36">
        <f t="shared" si="8"/>
        <v>48</v>
      </c>
      <c r="AI33" s="37"/>
      <c r="AJ33" s="89">
        <f t="shared" si="10"/>
        <v>0.34782608695652173</v>
      </c>
      <c r="AK33" s="37">
        <v>7</v>
      </c>
      <c r="AL33" s="85">
        <f t="shared" si="9"/>
        <v>1</v>
      </c>
    </row>
    <row r="34" spans="1:38" x14ac:dyDescent="0.25">
      <c r="A34" s="8">
        <v>130</v>
      </c>
      <c r="B34" s="9">
        <v>860</v>
      </c>
      <c r="C34" s="9">
        <f t="shared" si="12"/>
        <v>34.4</v>
      </c>
      <c r="D34" s="9">
        <v>23</v>
      </c>
      <c r="E34" s="51" t="s">
        <v>173</v>
      </c>
      <c r="F34" s="23"/>
      <c r="G34" s="60" t="s">
        <v>142</v>
      </c>
      <c r="H34" s="61">
        <v>10</v>
      </c>
      <c r="I34" s="91">
        <f t="shared" si="1"/>
        <v>0.43478260869565216</v>
      </c>
      <c r="J34" s="20"/>
      <c r="K34" s="60" t="s">
        <v>143</v>
      </c>
      <c r="L34" s="61">
        <v>13</v>
      </c>
      <c r="M34" s="62">
        <f t="shared" si="2"/>
        <v>0.56521739130434778</v>
      </c>
      <c r="N34" s="23"/>
      <c r="O34" s="60" t="s">
        <v>144</v>
      </c>
      <c r="P34" s="61">
        <v>11</v>
      </c>
      <c r="Q34" s="62">
        <f t="shared" si="3"/>
        <v>0.47826086956521741</v>
      </c>
      <c r="R34" s="23"/>
      <c r="S34" s="60" t="s">
        <v>145</v>
      </c>
      <c r="T34" s="61">
        <v>5</v>
      </c>
      <c r="U34" s="62">
        <f t="shared" si="4"/>
        <v>0.21739130434782608</v>
      </c>
      <c r="V34" s="23"/>
      <c r="W34" s="25" t="s">
        <v>17</v>
      </c>
      <c r="X34" s="26"/>
      <c r="Y34" s="57">
        <f t="shared" si="5"/>
        <v>0</v>
      </c>
      <c r="Z34" s="23"/>
      <c r="AA34" s="60" t="s">
        <v>138</v>
      </c>
      <c r="AB34" s="61">
        <v>6</v>
      </c>
      <c r="AC34" s="62">
        <f t="shared" si="6"/>
        <v>0.2608695652173913</v>
      </c>
      <c r="AD34" s="23"/>
      <c r="AE34" s="60" t="s">
        <v>142</v>
      </c>
      <c r="AF34" s="61">
        <v>6</v>
      </c>
      <c r="AG34" s="82">
        <f t="shared" si="7"/>
        <v>0.2608695652173913</v>
      </c>
      <c r="AH34" s="36">
        <f t="shared" si="8"/>
        <v>51</v>
      </c>
      <c r="AI34" s="37"/>
      <c r="AJ34" s="89">
        <f t="shared" si="10"/>
        <v>0.36956521739130438</v>
      </c>
      <c r="AK34" s="37">
        <v>7</v>
      </c>
      <c r="AL34" s="85">
        <f t="shared" si="9"/>
        <v>1</v>
      </c>
    </row>
    <row r="35" spans="1:38" x14ac:dyDescent="0.25">
      <c r="A35" s="8">
        <v>131</v>
      </c>
      <c r="B35" s="9">
        <v>800</v>
      </c>
      <c r="C35" s="9">
        <f t="shared" si="12"/>
        <v>32</v>
      </c>
      <c r="D35" s="9">
        <v>23</v>
      </c>
      <c r="E35" s="51" t="s">
        <v>162</v>
      </c>
      <c r="F35" s="23"/>
      <c r="G35" s="60" t="s">
        <v>163</v>
      </c>
      <c r="H35" s="61">
        <v>6</v>
      </c>
      <c r="I35" s="91">
        <f t="shared" si="1"/>
        <v>0.2608695652173913</v>
      </c>
      <c r="J35" s="20"/>
      <c r="K35" s="41"/>
      <c r="L35" s="38"/>
      <c r="M35" s="63">
        <f t="shared" si="2"/>
        <v>0</v>
      </c>
      <c r="N35" s="23"/>
      <c r="O35" s="41"/>
      <c r="P35" s="38"/>
      <c r="Q35" s="63">
        <f t="shared" si="3"/>
        <v>0</v>
      </c>
      <c r="R35" s="23"/>
      <c r="S35" s="25" t="s">
        <v>17</v>
      </c>
      <c r="T35" s="26">
        <v>0</v>
      </c>
      <c r="U35" s="57">
        <f t="shared" si="4"/>
        <v>0</v>
      </c>
      <c r="V35" s="23"/>
      <c r="W35" s="60" t="s">
        <v>164</v>
      </c>
      <c r="X35" s="61">
        <v>7</v>
      </c>
      <c r="Y35" s="62">
        <f t="shared" si="5"/>
        <v>0.30434782608695654</v>
      </c>
      <c r="Z35" s="23"/>
      <c r="AA35" s="41"/>
      <c r="AB35" s="38"/>
      <c r="AC35" s="63">
        <f t="shared" si="6"/>
        <v>0</v>
      </c>
      <c r="AD35" s="23"/>
      <c r="AE35" s="41"/>
      <c r="AF35" s="38"/>
      <c r="AG35" s="83">
        <f t="shared" si="7"/>
        <v>0</v>
      </c>
      <c r="AH35" s="36">
        <f t="shared" si="8"/>
        <v>13</v>
      </c>
      <c r="AI35" s="37"/>
      <c r="AJ35" s="89">
        <f t="shared" si="10"/>
        <v>0.28260869565217395</v>
      </c>
      <c r="AK35" s="37">
        <v>3</v>
      </c>
      <c r="AL35" s="85">
        <f t="shared" si="9"/>
        <v>0.42857142857142855</v>
      </c>
    </row>
    <row r="36" spans="1:38" x14ac:dyDescent="0.25">
      <c r="A36" s="8">
        <v>132</v>
      </c>
      <c r="B36" s="46">
        <v>2100</v>
      </c>
      <c r="C36" s="9">
        <f t="shared" si="12"/>
        <v>84</v>
      </c>
      <c r="D36" s="9">
        <v>23</v>
      </c>
      <c r="E36" s="51" t="s">
        <v>165</v>
      </c>
      <c r="F36" s="23"/>
      <c r="G36" s="16" t="s">
        <v>166</v>
      </c>
      <c r="H36" s="17">
        <v>16</v>
      </c>
      <c r="I36" s="74">
        <f t="shared" si="1"/>
        <v>0.69565217391304346</v>
      </c>
      <c r="J36" s="20"/>
      <c r="K36" s="60" t="s">
        <v>166</v>
      </c>
      <c r="L36" s="61">
        <v>11</v>
      </c>
      <c r="M36" s="62">
        <f t="shared" si="2"/>
        <v>0.47826086956521741</v>
      </c>
      <c r="N36" s="23"/>
      <c r="O36" s="25" t="s">
        <v>17</v>
      </c>
      <c r="P36" s="26">
        <v>0</v>
      </c>
      <c r="Q36" s="27">
        <f t="shared" si="3"/>
        <v>0</v>
      </c>
      <c r="R36" s="23"/>
      <c r="S36" s="60" t="s">
        <v>167</v>
      </c>
      <c r="T36" s="61">
        <v>13</v>
      </c>
      <c r="U36" s="62">
        <f t="shared" si="4"/>
        <v>0.56521739130434778</v>
      </c>
      <c r="V36" s="23"/>
      <c r="W36" s="60" t="s">
        <v>166</v>
      </c>
      <c r="X36" s="61">
        <v>14</v>
      </c>
      <c r="Y36" s="62">
        <f t="shared" si="5"/>
        <v>0.60869565217391308</v>
      </c>
      <c r="Z36" s="23"/>
      <c r="AA36" s="16" t="s">
        <v>167</v>
      </c>
      <c r="AB36" s="17">
        <v>16</v>
      </c>
      <c r="AC36" s="59">
        <f t="shared" si="6"/>
        <v>0.69565217391304346</v>
      </c>
      <c r="AD36" s="23"/>
      <c r="AE36" s="60" t="s">
        <v>166</v>
      </c>
      <c r="AF36" s="61">
        <v>12</v>
      </c>
      <c r="AG36" s="82">
        <f t="shared" si="7"/>
        <v>0.52173913043478259</v>
      </c>
      <c r="AH36" s="36">
        <f t="shared" si="8"/>
        <v>82</v>
      </c>
      <c r="AI36" s="37"/>
      <c r="AJ36" s="89">
        <f t="shared" si="10"/>
        <v>0.59420289855072461</v>
      </c>
      <c r="AK36" s="37">
        <v>7</v>
      </c>
      <c r="AL36" s="85">
        <f t="shared" si="9"/>
        <v>1</v>
      </c>
    </row>
    <row r="37" spans="1:38" x14ac:dyDescent="0.25">
      <c r="A37" s="8">
        <v>133</v>
      </c>
      <c r="B37" s="46">
        <v>1300</v>
      </c>
      <c r="C37" s="9">
        <f t="shared" si="12"/>
        <v>52</v>
      </c>
      <c r="D37" s="9">
        <v>23</v>
      </c>
      <c r="E37" s="51" t="s">
        <v>156</v>
      </c>
      <c r="F37" s="23"/>
      <c r="G37" s="60" t="s">
        <v>157</v>
      </c>
      <c r="H37" s="61">
        <v>12</v>
      </c>
      <c r="I37" s="91">
        <f t="shared" si="1"/>
        <v>0.52173913043478259</v>
      </c>
      <c r="J37" s="20"/>
      <c r="K37" s="60" t="s">
        <v>158</v>
      </c>
      <c r="L37" s="61">
        <v>13</v>
      </c>
      <c r="M37" s="62">
        <f t="shared" si="2"/>
        <v>0.56521739130434778</v>
      </c>
      <c r="N37" s="23"/>
      <c r="O37" s="60" t="s">
        <v>159</v>
      </c>
      <c r="P37" s="61">
        <v>14</v>
      </c>
      <c r="Q37" s="62">
        <f t="shared" si="3"/>
        <v>0.60869565217391308</v>
      </c>
      <c r="R37" s="23"/>
      <c r="S37" s="60" t="s">
        <v>160</v>
      </c>
      <c r="T37" s="61">
        <v>8</v>
      </c>
      <c r="U37" s="62">
        <f t="shared" si="4"/>
        <v>0.34782608695652173</v>
      </c>
      <c r="V37" s="23"/>
      <c r="W37" s="16" t="s">
        <v>161</v>
      </c>
      <c r="X37" s="17">
        <v>16</v>
      </c>
      <c r="Y37" s="59">
        <f t="shared" si="5"/>
        <v>0.69565217391304346</v>
      </c>
      <c r="Z37" s="23"/>
      <c r="AA37" s="41"/>
      <c r="AB37" s="38"/>
      <c r="AC37" s="63">
        <f t="shared" si="6"/>
        <v>0</v>
      </c>
      <c r="AD37" s="23"/>
      <c r="AE37" s="41"/>
      <c r="AF37" s="38"/>
      <c r="AG37" s="83">
        <f t="shared" si="7"/>
        <v>0</v>
      </c>
      <c r="AH37" s="36">
        <f t="shared" si="8"/>
        <v>63</v>
      </c>
      <c r="AI37" s="37"/>
      <c r="AJ37" s="89">
        <f t="shared" si="10"/>
        <v>0.68478260869565222</v>
      </c>
      <c r="AK37" s="37">
        <v>4</v>
      </c>
      <c r="AL37" s="85">
        <f t="shared" si="9"/>
        <v>0.5714285714285714</v>
      </c>
    </row>
    <row r="38" spans="1:38" x14ac:dyDescent="0.25">
      <c r="A38" s="8">
        <v>134</v>
      </c>
      <c r="B38" s="46">
        <v>1700</v>
      </c>
      <c r="C38" s="9">
        <f t="shared" si="12"/>
        <v>68</v>
      </c>
      <c r="D38" s="9">
        <v>23</v>
      </c>
      <c r="E38" s="51" t="s">
        <v>151</v>
      </c>
      <c r="F38" s="23"/>
      <c r="G38" s="16" t="s">
        <v>152</v>
      </c>
      <c r="H38" s="17">
        <v>18</v>
      </c>
      <c r="I38" s="74">
        <f t="shared" si="1"/>
        <v>0.78260869565217395</v>
      </c>
      <c r="J38" s="20"/>
      <c r="K38" s="60" t="s">
        <v>152</v>
      </c>
      <c r="L38" s="61">
        <v>13</v>
      </c>
      <c r="M38" s="62">
        <f t="shared" si="2"/>
        <v>0.56521739130434778</v>
      </c>
      <c r="N38" s="23"/>
      <c r="O38" s="16" t="s">
        <v>153</v>
      </c>
      <c r="P38" s="17">
        <v>16</v>
      </c>
      <c r="Q38" s="59">
        <f t="shared" si="3"/>
        <v>0.69565217391304346</v>
      </c>
      <c r="R38" s="23"/>
      <c r="S38" s="60" t="s">
        <v>154</v>
      </c>
      <c r="T38" s="61">
        <v>11</v>
      </c>
      <c r="U38" s="62">
        <f t="shared" si="4"/>
        <v>0.47826086956521741</v>
      </c>
      <c r="V38" s="23"/>
      <c r="W38" s="60" t="s">
        <v>155</v>
      </c>
      <c r="X38" s="61">
        <v>13</v>
      </c>
      <c r="Y38" s="62">
        <f t="shared" si="5"/>
        <v>0.56521739130434778</v>
      </c>
      <c r="Z38" s="23"/>
      <c r="AA38" s="60" t="s">
        <v>155</v>
      </c>
      <c r="AB38" s="61">
        <v>14</v>
      </c>
      <c r="AC38" s="62">
        <f t="shared" si="6"/>
        <v>0.60869565217391308</v>
      </c>
      <c r="AD38" s="23"/>
      <c r="AE38" s="25" t="s">
        <v>17</v>
      </c>
      <c r="AF38" s="26">
        <v>0</v>
      </c>
      <c r="AG38" s="80">
        <f t="shared" si="7"/>
        <v>0</v>
      </c>
      <c r="AH38" s="36">
        <f t="shared" si="8"/>
        <v>85</v>
      </c>
      <c r="AI38" s="37"/>
      <c r="AJ38" s="89">
        <f t="shared" si="10"/>
        <v>0.61594202898550721</v>
      </c>
      <c r="AK38" s="37">
        <v>7</v>
      </c>
      <c r="AL38" s="85">
        <f t="shared" si="9"/>
        <v>1</v>
      </c>
    </row>
    <row r="39" spans="1:38" x14ac:dyDescent="0.25">
      <c r="A39" s="8">
        <v>135</v>
      </c>
      <c r="B39" s="46">
        <v>2400</v>
      </c>
      <c r="C39" s="9">
        <f t="shared" si="12"/>
        <v>96</v>
      </c>
      <c r="D39" s="9">
        <v>23</v>
      </c>
      <c r="E39" s="51" t="s">
        <v>149</v>
      </c>
      <c r="F39" s="23"/>
      <c r="G39" s="25" t="s">
        <v>17</v>
      </c>
      <c r="H39" s="26">
        <v>0</v>
      </c>
      <c r="I39" s="92">
        <f t="shared" si="1"/>
        <v>0</v>
      </c>
      <c r="J39" s="20"/>
      <c r="K39" s="41"/>
      <c r="L39" s="38"/>
      <c r="M39" s="63">
        <f t="shared" si="2"/>
        <v>0</v>
      </c>
      <c r="N39" s="23"/>
      <c r="O39" s="16" t="s">
        <v>150</v>
      </c>
      <c r="P39" s="17">
        <v>22</v>
      </c>
      <c r="Q39" s="59">
        <f t="shared" si="3"/>
        <v>0.95652173913043481</v>
      </c>
      <c r="R39" s="23"/>
      <c r="S39" s="60" t="s">
        <v>150</v>
      </c>
      <c r="T39" s="61">
        <v>13</v>
      </c>
      <c r="U39" s="62">
        <f t="shared" si="4"/>
        <v>0.56521739130434778</v>
      </c>
      <c r="V39" s="23"/>
      <c r="W39" s="16" t="s">
        <v>150</v>
      </c>
      <c r="X39" s="17">
        <v>18</v>
      </c>
      <c r="Y39" s="59">
        <f t="shared" si="5"/>
        <v>0.78260869565217395</v>
      </c>
      <c r="Z39" s="23"/>
      <c r="AA39" s="16" t="s">
        <v>150</v>
      </c>
      <c r="AB39" s="17">
        <v>17</v>
      </c>
      <c r="AC39" s="59">
        <f t="shared" si="6"/>
        <v>0.73913043478260865</v>
      </c>
      <c r="AD39" s="23"/>
      <c r="AE39" s="60" t="s">
        <v>150</v>
      </c>
      <c r="AF39" s="61">
        <v>12</v>
      </c>
      <c r="AG39" s="82">
        <f t="shared" si="7"/>
        <v>0.52173913043478259</v>
      </c>
      <c r="AH39" s="36">
        <f t="shared" si="8"/>
        <v>82</v>
      </c>
      <c r="AI39" s="37"/>
      <c r="AJ39" s="89">
        <f t="shared" si="10"/>
        <v>0.71304347826086967</v>
      </c>
      <c r="AK39" s="37">
        <v>6</v>
      </c>
      <c r="AL39" s="85">
        <f t="shared" si="9"/>
        <v>0.8571428571428571</v>
      </c>
    </row>
    <row r="40" spans="1:38" x14ac:dyDescent="0.25">
      <c r="A40" s="8">
        <v>136</v>
      </c>
      <c r="B40" s="46">
        <v>2500</v>
      </c>
      <c r="C40" s="9">
        <f t="shared" si="12"/>
        <v>100</v>
      </c>
      <c r="D40" s="9">
        <v>23</v>
      </c>
      <c r="E40" s="51" t="s">
        <v>146</v>
      </c>
      <c r="F40" s="23"/>
      <c r="G40" s="16" t="s">
        <v>147</v>
      </c>
      <c r="H40" s="17">
        <v>19</v>
      </c>
      <c r="I40" s="74">
        <f t="shared" si="1"/>
        <v>0.82608695652173914</v>
      </c>
      <c r="J40" s="20"/>
      <c r="K40" s="16" t="s">
        <v>147</v>
      </c>
      <c r="L40" s="17">
        <v>21</v>
      </c>
      <c r="M40" s="59">
        <f t="shared" si="2"/>
        <v>0.91304347826086951</v>
      </c>
      <c r="N40" s="23"/>
      <c r="O40" s="16" t="s">
        <v>147</v>
      </c>
      <c r="P40" s="17">
        <v>22</v>
      </c>
      <c r="Q40" s="59">
        <f t="shared" si="3"/>
        <v>0.95652173913043481</v>
      </c>
      <c r="R40" s="23"/>
      <c r="S40" s="60" t="s">
        <v>148</v>
      </c>
      <c r="T40" s="61">
        <v>12</v>
      </c>
      <c r="U40" s="62">
        <f t="shared" si="4"/>
        <v>0.52173913043478259</v>
      </c>
      <c r="V40" s="23"/>
      <c r="W40" s="41"/>
      <c r="X40" s="38"/>
      <c r="Y40" s="63">
        <f t="shared" si="5"/>
        <v>0</v>
      </c>
      <c r="Z40" s="23"/>
      <c r="AA40" s="41"/>
      <c r="AB40" s="38"/>
      <c r="AC40" s="63">
        <f t="shared" si="6"/>
        <v>0</v>
      </c>
      <c r="AD40" s="23"/>
      <c r="AE40" s="41"/>
      <c r="AF40" s="38"/>
      <c r="AG40" s="83">
        <f t="shared" si="7"/>
        <v>0</v>
      </c>
      <c r="AH40" s="36">
        <f t="shared" si="8"/>
        <v>74</v>
      </c>
      <c r="AI40" s="37"/>
      <c r="AJ40" s="89">
        <f t="shared" si="10"/>
        <v>1.0724637681159421</v>
      </c>
      <c r="AK40" s="37">
        <v>3</v>
      </c>
      <c r="AL40" s="85">
        <f t="shared" si="9"/>
        <v>0.42857142857142855</v>
      </c>
    </row>
    <row r="41" spans="1:38" x14ac:dyDescent="0.25">
      <c r="A41" s="8">
        <v>137</v>
      </c>
      <c r="B41" s="46">
        <v>1500</v>
      </c>
      <c r="C41" s="9">
        <f t="shared" si="12"/>
        <v>60</v>
      </c>
      <c r="D41" s="9">
        <v>23</v>
      </c>
      <c r="E41" s="51" t="s">
        <v>129</v>
      </c>
      <c r="F41" s="23"/>
      <c r="G41" s="16" t="s">
        <v>130</v>
      </c>
      <c r="H41" s="17">
        <v>25</v>
      </c>
      <c r="I41" s="74">
        <f t="shared" si="1"/>
        <v>1.0869565217391304</v>
      </c>
      <c r="J41" s="20"/>
      <c r="K41" s="16" t="s">
        <v>131</v>
      </c>
      <c r="L41" s="17">
        <v>23</v>
      </c>
      <c r="M41" s="59">
        <f t="shared" si="2"/>
        <v>1</v>
      </c>
      <c r="N41" s="23"/>
      <c r="O41" s="60" t="s">
        <v>132</v>
      </c>
      <c r="P41" s="61">
        <v>14</v>
      </c>
      <c r="Q41" s="62">
        <f t="shared" si="3"/>
        <v>0.60869565217391308</v>
      </c>
      <c r="R41" s="23"/>
      <c r="S41" s="25" t="s">
        <v>17</v>
      </c>
      <c r="T41" s="26"/>
      <c r="U41" s="57">
        <f t="shared" si="4"/>
        <v>0</v>
      </c>
      <c r="V41" s="23"/>
      <c r="W41" s="60" t="s">
        <v>133</v>
      </c>
      <c r="X41" s="61">
        <v>6</v>
      </c>
      <c r="Y41" s="62">
        <f t="shared" si="5"/>
        <v>0.2608695652173913</v>
      </c>
      <c r="Z41" s="23"/>
      <c r="AA41" s="60" t="s">
        <v>134</v>
      </c>
      <c r="AB41" s="61">
        <v>5</v>
      </c>
      <c r="AC41" s="62">
        <f t="shared" si="6"/>
        <v>0.21739130434782608</v>
      </c>
      <c r="AD41" s="23"/>
      <c r="AE41" s="60" t="s">
        <v>135</v>
      </c>
      <c r="AF41" s="61">
        <v>8</v>
      </c>
      <c r="AG41" s="82">
        <f t="shared" si="7"/>
        <v>0.34782608695652173</v>
      </c>
      <c r="AH41" s="36">
        <f t="shared" si="8"/>
        <v>81</v>
      </c>
      <c r="AI41" s="37"/>
      <c r="AJ41" s="89">
        <f t="shared" si="10"/>
        <v>0.58695652173913038</v>
      </c>
      <c r="AK41" s="37">
        <v>7</v>
      </c>
      <c r="AL41" s="85">
        <f t="shared" si="9"/>
        <v>1</v>
      </c>
    </row>
    <row r="42" spans="1:38" x14ac:dyDescent="0.25">
      <c r="A42" s="8">
        <v>138</v>
      </c>
      <c r="B42" s="46">
        <v>1000</v>
      </c>
      <c r="C42" s="9">
        <f t="shared" si="12"/>
        <v>40</v>
      </c>
      <c r="D42" s="9">
        <v>23</v>
      </c>
      <c r="E42" s="51" t="s">
        <v>124</v>
      </c>
      <c r="F42" s="23"/>
      <c r="G42" s="60" t="s">
        <v>125</v>
      </c>
      <c r="H42" s="61">
        <v>17</v>
      </c>
      <c r="I42" s="91">
        <f t="shared" si="1"/>
        <v>0.73913043478260865</v>
      </c>
      <c r="J42" s="20"/>
      <c r="K42" s="25" t="s">
        <v>17</v>
      </c>
      <c r="L42" s="26"/>
      <c r="M42" s="57">
        <f t="shared" si="2"/>
        <v>0</v>
      </c>
      <c r="N42" s="23"/>
      <c r="O42" s="16" t="s">
        <v>126</v>
      </c>
      <c r="P42" s="17">
        <v>18</v>
      </c>
      <c r="Q42" s="59">
        <f t="shared" si="3"/>
        <v>0.78260869565217395</v>
      </c>
      <c r="R42" s="23"/>
      <c r="S42" s="16" t="s">
        <v>127</v>
      </c>
      <c r="T42" s="17">
        <v>21</v>
      </c>
      <c r="U42" s="59">
        <f t="shared" si="4"/>
        <v>0.91304347826086951</v>
      </c>
      <c r="V42" s="23"/>
      <c r="W42" s="16" t="s">
        <v>128</v>
      </c>
      <c r="X42" s="17">
        <v>22</v>
      </c>
      <c r="Y42" s="59">
        <f t="shared" si="5"/>
        <v>0.95652173913043481</v>
      </c>
      <c r="Z42" s="23"/>
      <c r="AA42" s="41"/>
      <c r="AB42" s="38"/>
      <c r="AC42" s="63">
        <f t="shared" si="6"/>
        <v>0</v>
      </c>
      <c r="AD42" s="23"/>
      <c r="AE42" s="41"/>
      <c r="AF42" s="38"/>
      <c r="AG42" s="83">
        <f t="shared" si="7"/>
        <v>0</v>
      </c>
      <c r="AH42" s="36">
        <f t="shared" si="8"/>
        <v>78</v>
      </c>
      <c r="AI42" s="37"/>
      <c r="AJ42" s="89">
        <f t="shared" si="10"/>
        <v>0.84782608695652173</v>
      </c>
      <c r="AK42" s="37">
        <v>5</v>
      </c>
      <c r="AL42" s="85">
        <f t="shared" si="9"/>
        <v>0.7142857142857143</v>
      </c>
    </row>
    <row r="43" spans="1:38" x14ac:dyDescent="0.25">
      <c r="A43" s="8">
        <v>139</v>
      </c>
      <c r="B43" s="9">
        <v>950</v>
      </c>
      <c r="C43" s="9">
        <f t="shared" si="12"/>
        <v>38</v>
      </c>
      <c r="D43" s="9">
        <v>23</v>
      </c>
      <c r="E43" s="51"/>
      <c r="F43" s="23"/>
      <c r="G43" s="41"/>
      <c r="H43" s="38"/>
      <c r="I43" s="63">
        <f t="shared" si="1"/>
        <v>0</v>
      </c>
      <c r="J43" s="20"/>
      <c r="K43" s="41"/>
      <c r="L43" s="38"/>
      <c r="M43" s="63">
        <f t="shared" si="2"/>
        <v>0</v>
      </c>
      <c r="N43" s="23"/>
      <c r="O43" s="41"/>
      <c r="P43" s="38"/>
      <c r="Q43" s="63">
        <f t="shared" si="3"/>
        <v>0</v>
      </c>
      <c r="R43" s="23"/>
      <c r="S43" s="41"/>
      <c r="T43" s="38"/>
      <c r="U43" s="63">
        <f t="shared" si="4"/>
        <v>0</v>
      </c>
      <c r="V43" s="23"/>
      <c r="W43" s="60" t="s">
        <v>122</v>
      </c>
      <c r="X43" s="61">
        <v>13</v>
      </c>
      <c r="Y43" s="62">
        <f t="shared" si="5"/>
        <v>0.56521739130434778</v>
      </c>
      <c r="Z43" s="23"/>
      <c r="AA43" s="60" t="s">
        <v>122</v>
      </c>
      <c r="AB43" s="61">
        <v>10</v>
      </c>
      <c r="AC43" s="62">
        <f t="shared" si="6"/>
        <v>0.43478260869565216</v>
      </c>
      <c r="AD43" s="23"/>
      <c r="AE43" s="60" t="s">
        <v>123</v>
      </c>
      <c r="AF43" s="61">
        <v>9</v>
      </c>
      <c r="AG43" s="82">
        <f t="shared" si="7"/>
        <v>0.39130434782608697</v>
      </c>
      <c r="AH43" s="36">
        <f t="shared" si="8"/>
        <v>32</v>
      </c>
      <c r="AI43" s="37"/>
      <c r="AJ43" s="89">
        <f t="shared" si="10"/>
        <v>0.46376811594202899</v>
      </c>
      <c r="AK43" s="37">
        <v>3</v>
      </c>
      <c r="AL43" s="85">
        <f t="shared" si="9"/>
        <v>0.42857142857142855</v>
      </c>
    </row>
    <row r="44" spans="1:38" x14ac:dyDescent="0.25">
      <c r="A44" s="8">
        <v>140</v>
      </c>
      <c r="B44" s="9">
        <v>950</v>
      </c>
      <c r="C44" s="9">
        <f t="shared" si="12"/>
        <v>38</v>
      </c>
      <c r="D44" s="9">
        <v>23</v>
      </c>
      <c r="E44" s="51" t="s">
        <v>110</v>
      </c>
      <c r="F44" s="23"/>
      <c r="G44" s="60" t="s">
        <v>111</v>
      </c>
      <c r="H44" s="61">
        <v>14</v>
      </c>
      <c r="I44" s="91">
        <f t="shared" si="1"/>
        <v>0.60869565217391308</v>
      </c>
      <c r="J44" s="20"/>
      <c r="K44" s="16" t="s">
        <v>112</v>
      </c>
      <c r="L44" s="17">
        <v>23</v>
      </c>
      <c r="M44" s="59">
        <f t="shared" si="2"/>
        <v>1</v>
      </c>
      <c r="N44" s="23"/>
      <c r="O44" s="16" t="s">
        <v>113</v>
      </c>
      <c r="P44" s="17">
        <v>21</v>
      </c>
      <c r="Q44" s="59">
        <f t="shared" si="3"/>
        <v>0.91304347826086951</v>
      </c>
      <c r="R44" s="23"/>
      <c r="S44" s="60" t="s">
        <v>116</v>
      </c>
      <c r="T44" s="61">
        <v>8</v>
      </c>
      <c r="U44" s="62">
        <f t="shared" si="4"/>
        <v>0.34782608695652173</v>
      </c>
      <c r="V44" s="23"/>
      <c r="W44" s="60" t="s">
        <v>114</v>
      </c>
      <c r="X44" s="61">
        <v>11</v>
      </c>
      <c r="Y44" s="62">
        <f t="shared" si="5"/>
        <v>0.47826086956521741</v>
      </c>
      <c r="Z44" s="23"/>
      <c r="AA44" s="41"/>
      <c r="AB44" s="38"/>
      <c r="AC44" s="63">
        <f t="shared" si="6"/>
        <v>0</v>
      </c>
      <c r="AD44" s="23"/>
      <c r="AE44" s="41"/>
      <c r="AF44" s="38"/>
      <c r="AG44" s="83">
        <f t="shared" si="7"/>
        <v>0</v>
      </c>
      <c r="AH44" s="36">
        <f t="shared" si="8"/>
        <v>77</v>
      </c>
      <c r="AI44" s="37"/>
      <c r="AJ44" s="89">
        <f t="shared" si="10"/>
        <v>0.66956521739130437</v>
      </c>
      <c r="AK44" s="37">
        <v>5</v>
      </c>
      <c r="AL44" s="85">
        <f t="shared" si="9"/>
        <v>0.7142857142857143</v>
      </c>
    </row>
    <row r="45" spans="1:38" x14ac:dyDescent="0.25">
      <c r="A45" s="8" t="s">
        <v>67</v>
      </c>
      <c r="B45" s="9">
        <v>650</v>
      </c>
      <c r="C45" s="9">
        <f t="shared" si="12"/>
        <v>26</v>
      </c>
      <c r="D45" s="9">
        <v>23</v>
      </c>
      <c r="E45" s="51" t="s">
        <v>68</v>
      </c>
      <c r="F45" s="23"/>
      <c r="G45" s="16" t="s">
        <v>69</v>
      </c>
      <c r="H45" s="17">
        <v>21</v>
      </c>
      <c r="I45" s="74">
        <f t="shared" si="1"/>
        <v>0.91304347826086951</v>
      </c>
      <c r="J45" s="20"/>
      <c r="K45" s="16" t="s">
        <v>69</v>
      </c>
      <c r="L45" s="17">
        <v>20</v>
      </c>
      <c r="M45" s="59">
        <f t="shared" si="2"/>
        <v>0.86956521739130432</v>
      </c>
      <c r="N45" s="23"/>
      <c r="O45" s="16" t="s">
        <v>69</v>
      </c>
      <c r="P45" s="17">
        <v>21</v>
      </c>
      <c r="Q45" s="59">
        <f t="shared" si="3"/>
        <v>0.91304347826086951</v>
      </c>
      <c r="R45" s="23"/>
      <c r="S45" s="25" t="s">
        <v>17</v>
      </c>
      <c r="T45" s="26">
        <v>0</v>
      </c>
      <c r="U45" s="57">
        <f t="shared" si="4"/>
        <v>0</v>
      </c>
      <c r="V45" s="23"/>
      <c r="W45" s="16" t="s">
        <v>69</v>
      </c>
      <c r="X45" s="17">
        <v>19</v>
      </c>
      <c r="Y45" s="59">
        <f t="shared" si="5"/>
        <v>0.82608695652173914</v>
      </c>
      <c r="Z45" s="23"/>
      <c r="AA45" s="16" t="s">
        <v>69</v>
      </c>
      <c r="AB45" s="17">
        <v>18</v>
      </c>
      <c r="AC45" s="59">
        <f t="shared" si="6"/>
        <v>0.78260869565217395</v>
      </c>
      <c r="AD45" s="23"/>
      <c r="AE45" s="16" t="s">
        <v>70</v>
      </c>
      <c r="AF45" s="17">
        <v>24</v>
      </c>
      <c r="AG45" s="81">
        <f t="shared" si="7"/>
        <v>1.0434782608695652</v>
      </c>
      <c r="AH45" s="36">
        <f t="shared" si="8"/>
        <v>123</v>
      </c>
      <c r="AI45" s="37"/>
      <c r="AJ45" s="89">
        <f t="shared" si="10"/>
        <v>0.89130434782608703</v>
      </c>
      <c r="AK45" s="37">
        <v>7</v>
      </c>
      <c r="AL45" s="85">
        <f t="shared" si="9"/>
        <v>1</v>
      </c>
    </row>
    <row r="46" spans="1:38" x14ac:dyDescent="0.25">
      <c r="A46" s="8" t="s">
        <v>67</v>
      </c>
      <c r="B46" s="9">
        <v>650</v>
      </c>
      <c r="C46" s="9">
        <f t="shared" si="12"/>
        <v>26</v>
      </c>
      <c r="D46" s="9">
        <v>23</v>
      </c>
      <c r="E46" s="51" t="s">
        <v>77</v>
      </c>
      <c r="F46" s="23"/>
      <c r="G46" s="16" t="s">
        <v>69</v>
      </c>
      <c r="H46" s="17">
        <v>20</v>
      </c>
      <c r="I46" s="74">
        <f t="shared" si="1"/>
        <v>0.86956521739130432</v>
      </c>
      <c r="J46" s="20"/>
      <c r="K46" s="25" t="s">
        <v>17</v>
      </c>
      <c r="L46" s="26">
        <v>0</v>
      </c>
      <c r="M46" s="57">
        <f t="shared" si="2"/>
        <v>0</v>
      </c>
      <c r="N46" s="23"/>
      <c r="O46" s="16" t="s">
        <v>69</v>
      </c>
      <c r="P46" s="17">
        <v>16</v>
      </c>
      <c r="Q46" s="59">
        <f t="shared" si="3"/>
        <v>0.69565217391304346</v>
      </c>
      <c r="R46" s="23"/>
      <c r="S46" s="16" t="s">
        <v>69</v>
      </c>
      <c r="T46" s="17">
        <v>21</v>
      </c>
      <c r="U46" s="59">
        <f t="shared" si="4"/>
        <v>0.91304347826086951</v>
      </c>
      <c r="V46" s="23"/>
      <c r="W46" s="16" t="s">
        <v>69</v>
      </c>
      <c r="X46" s="17">
        <v>18</v>
      </c>
      <c r="Y46" s="59">
        <f t="shared" si="5"/>
        <v>0.78260869565217395</v>
      </c>
      <c r="Z46" s="23"/>
      <c r="AA46" s="16" t="s">
        <v>69</v>
      </c>
      <c r="AB46" s="17">
        <v>14</v>
      </c>
      <c r="AC46" s="59">
        <f t="shared" si="6"/>
        <v>0.60869565217391308</v>
      </c>
      <c r="AD46" s="23"/>
      <c r="AE46" s="16" t="s">
        <v>78</v>
      </c>
      <c r="AF46" s="17">
        <v>22</v>
      </c>
      <c r="AG46" s="81">
        <f t="shared" si="7"/>
        <v>0.95652173913043481</v>
      </c>
      <c r="AH46" s="36">
        <f t="shared" si="8"/>
        <v>111</v>
      </c>
      <c r="AI46" s="37"/>
      <c r="AJ46" s="89">
        <f t="shared" si="10"/>
        <v>0.80434782608695654</v>
      </c>
      <c r="AK46" s="37">
        <v>7</v>
      </c>
      <c r="AL46" s="85">
        <f t="shared" si="9"/>
        <v>1</v>
      </c>
    </row>
    <row r="47" spans="1:38" x14ac:dyDescent="0.25">
      <c r="A47" s="8" t="s">
        <v>67</v>
      </c>
      <c r="B47" s="9">
        <v>650</v>
      </c>
      <c r="C47" s="9">
        <f t="shared" si="12"/>
        <v>26</v>
      </c>
      <c r="D47" s="9">
        <v>23</v>
      </c>
      <c r="E47" s="51" t="s">
        <v>99</v>
      </c>
      <c r="F47" s="23"/>
      <c r="G47" s="25" t="s">
        <v>17</v>
      </c>
      <c r="H47" s="26">
        <v>0</v>
      </c>
      <c r="I47" s="92">
        <f t="shared" si="1"/>
        <v>0</v>
      </c>
      <c r="J47" s="20"/>
      <c r="K47" s="16" t="s">
        <v>69</v>
      </c>
      <c r="L47" s="17">
        <v>15</v>
      </c>
      <c r="M47" s="59">
        <f t="shared" si="2"/>
        <v>0.65217391304347827</v>
      </c>
      <c r="N47" s="23"/>
      <c r="O47" s="16" t="s">
        <v>69</v>
      </c>
      <c r="P47" s="17">
        <v>15</v>
      </c>
      <c r="Q47" s="59">
        <f t="shared" si="3"/>
        <v>0.65217391304347827</v>
      </c>
      <c r="R47" s="23"/>
      <c r="S47" s="16" t="s">
        <v>69</v>
      </c>
      <c r="T47" s="17">
        <v>23</v>
      </c>
      <c r="U47" s="59">
        <f t="shared" si="4"/>
        <v>1</v>
      </c>
      <c r="V47" s="23"/>
      <c r="W47" s="16" t="s">
        <v>69</v>
      </c>
      <c r="X47" s="17">
        <v>17</v>
      </c>
      <c r="Y47" s="59">
        <f t="shared" si="5"/>
        <v>0.73913043478260865</v>
      </c>
      <c r="Z47" s="23"/>
      <c r="AA47" s="16" t="s">
        <v>69</v>
      </c>
      <c r="AB47" s="17">
        <v>20</v>
      </c>
      <c r="AC47" s="59">
        <f t="shared" si="6"/>
        <v>0.86956521739130432</v>
      </c>
      <c r="AD47" s="23"/>
      <c r="AE47" s="16" t="s">
        <v>70</v>
      </c>
      <c r="AF47" s="17">
        <v>22</v>
      </c>
      <c r="AG47" s="81">
        <f t="shared" si="7"/>
        <v>0.95652173913043481</v>
      </c>
      <c r="AH47" s="36">
        <f t="shared" si="8"/>
        <v>112</v>
      </c>
      <c r="AI47" s="37"/>
      <c r="AJ47" s="89">
        <f t="shared" si="10"/>
        <v>0.81159420289855078</v>
      </c>
      <c r="AK47" s="37">
        <v>7</v>
      </c>
      <c r="AL47" s="85">
        <f t="shared" si="9"/>
        <v>1</v>
      </c>
    </row>
    <row r="48" spans="1:38" x14ac:dyDescent="0.25">
      <c r="A48" s="8" t="s">
        <v>67</v>
      </c>
      <c r="B48" s="9">
        <v>650</v>
      </c>
      <c r="C48" s="9">
        <f t="shared" si="12"/>
        <v>26</v>
      </c>
      <c r="D48" s="9">
        <v>23</v>
      </c>
      <c r="E48" s="51" t="s">
        <v>100</v>
      </c>
      <c r="F48" s="23"/>
      <c r="G48" s="16" t="s">
        <v>69</v>
      </c>
      <c r="H48" s="17">
        <v>20</v>
      </c>
      <c r="I48" s="74">
        <f t="shared" si="1"/>
        <v>0.86956521739130432</v>
      </c>
      <c r="J48" s="20"/>
      <c r="K48" s="16" t="s">
        <v>69</v>
      </c>
      <c r="L48" s="17">
        <v>19</v>
      </c>
      <c r="M48" s="59">
        <f t="shared" si="2"/>
        <v>0.82608695652173914</v>
      </c>
      <c r="N48" s="23"/>
      <c r="O48" s="16" t="s">
        <v>69</v>
      </c>
      <c r="P48" s="17">
        <v>21</v>
      </c>
      <c r="Q48" s="59">
        <f t="shared" si="3"/>
        <v>0.91304347826086951</v>
      </c>
      <c r="R48" s="23"/>
      <c r="S48" s="16" t="s">
        <v>69</v>
      </c>
      <c r="T48" s="17">
        <v>15</v>
      </c>
      <c r="U48" s="59">
        <f t="shared" si="4"/>
        <v>0.65217391304347827</v>
      </c>
      <c r="V48" s="23"/>
      <c r="W48" s="16" t="s">
        <v>69</v>
      </c>
      <c r="X48" s="17">
        <v>18</v>
      </c>
      <c r="Y48" s="59">
        <f t="shared" si="5"/>
        <v>0.78260869565217395</v>
      </c>
      <c r="Z48" s="23"/>
      <c r="AA48" s="16" t="s">
        <v>69</v>
      </c>
      <c r="AB48" s="17">
        <v>24</v>
      </c>
      <c r="AC48" s="59">
        <f t="shared" si="6"/>
        <v>1.0434782608695652</v>
      </c>
      <c r="AD48" s="23"/>
      <c r="AE48" s="16" t="s">
        <v>70</v>
      </c>
      <c r="AF48" s="17">
        <v>30</v>
      </c>
      <c r="AG48" s="81">
        <f t="shared" si="7"/>
        <v>1.3043478260869565</v>
      </c>
      <c r="AH48" s="36">
        <f t="shared" si="8"/>
        <v>147</v>
      </c>
      <c r="AI48" s="37"/>
      <c r="AJ48" s="89">
        <f t="shared" si="10"/>
        <v>0.91304347826086973</v>
      </c>
      <c r="AK48" s="37">
        <v>7</v>
      </c>
      <c r="AL48" s="85">
        <f t="shared" si="9"/>
        <v>1</v>
      </c>
    </row>
    <row r="49" spans="1:38" ht="16.5" thickBot="1" x14ac:dyDescent="0.3">
      <c r="A49" s="11" t="s">
        <v>67</v>
      </c>
      <c r="B49" s="12">
        <v>650</v>
      </c>
      <c r="C49" s="12">
        <f t="shared" si="12"/>
        <v>26</v>
      </c>
      <c r="D49" s="12">
        <v>23</v>
      </c>
      <c r="E49" s="52" t="s">
        <v>109</v>
      </c>
      <c r="F49" s="23"/>
      <c r="G49" s="64" t="s">
        <v>69</v>
      </c>
      <c r="H49" s="65">
        <v>16</v>
      </c>
      <c r="I49" s="66">
        <f t="shared" si="1"/>
        <v>0.69565217391304346</v>
      </c>
      <c r="J49" s="20"/>
      <c r="K49" s="64" t="s">
        <v>69</v>
      </c>
      <c r="L49" s="65">
        <v>24</v>
      </c>
      <c r="M49" s="66">
        <f t="shared" si="2"/>
        <v>1.0434782608695652</v>
      </c>
      <c r="N49" s="23"/>
      <c r="O49" s="68" t="s">
        <v>17</v>
      </c>
      <c r="P49" s="44">
        <v>0</v>
      </c>
      <c r="Q49" s="45">
        <f t="shared" si="3"/>
        <v>0</v>
      </c>
      <c r="R49" s="23"/>
      <c r="S49" s="64" t="s">
        <v>69</v>
      </c>
      <c r="T49" s="65">
        <v>21</v>
      </c>
      <c r="U49" s="66">
        <f t="shared" si="4"/>
        <v>0.91304347826086951</v>
      </c>
      <c r="V49" s="23"/>
      <c r="W49" s="64" t="s">
        <v>69</v>
      </c>
      <c r="X49" s="65">
        <v>20</v>
      </c>
      <c r="Y49" s="66">
        <f t="shared" si="5"/>
        <v>0.86956521739130432</v>
      </c>
      <c r="Z49" s="23"/>
      <c r="AA49" s="64" t="s">
        <v>69</v>
      </c>
      <c r="AB49" s="65">
        <v>19</v>
      </c>
      <c r="AC49" s="66">
        <f t="shared" si="6"/>
        <v>0.82608695652173914</v>
      </c>
      <c r="AD49" s="23"/>
      <c r="AE49" s="64" t="s">
        <v>70</v>
      </c>
      <c r="AF49" s="65">
        <v>23</v>
      </c>
      <c r="AG49" s="84">
        <f t="shared" si="7"/>
        <v>1</v>
      </c>
      <c r="AH49" s="39">
        <f t="shared" si="8"/>
        <v>123</v>
      </c>
      <c r="AI49" s="40"/>
      <c r="AJ49" s="90">
        <f t="shared" si="10"/>
        <v>0.89130434782608692</v>
      </c>
      <c r="AK49" s="40">
        <v>7</v>
      </c>
      <c r="AL49" s="86">
        <f t="shared" si="9"/>
        <v>1</v>
      </c>
    </row>
    <row r="50" spans="1:38" x14ac:dyDescent="0.25">
      <c r="A50" s="133" t="s">
        <v>209</v>
      </c>
      <c r="B50" s="134"/>
      <c r="C50" s="134"/>
      <c r="D50" s="134"/>
      <c r="E50" s="134"/>
      <c r="F50" s="30"/>
      <c r="G50" s="28"/>
      <c r="H50" s="28">
        <f>SUM(H5:H49)</f>
        <v>653</v>
      </c>
      <c r="I50" s="78">
        <f>AVERAGE(I5:I49)</f>
        <v>0.67487922705314007</v>
      </c>
      <c r="J50" s="31"/>
      <c r="K50" s="28"/>
      <c r="L50" s="28">
        <f>SUM(L5:L49)</f>
        <v>637</v>
      </c>
      <c r="M50" s="78">
        <f>AVERAGE(M5:M49)</f>
        <v>0.65664251207729474</v>
      </c>
      <c r="N50" s="30"/>
      <c r="O50" s="28"/>
      <c r="P50" s="28">
        <f>SUM(P5:P49)</f>
        <v>635</v>
      </c>
      <c r="Q50" s="78">
        <f>AVERAGE(Q5:Q49)</f>
        <v>0.65471014492753643</v>
      </c>
      <c r="R50" s="30"/>
      <c r="S50" s="28"/>
      <c r="T50" s="28">
        <f>SUM(T5:T49)</f>
        <v>561</v>
      </c>
      <c r="U50" s="78">
        <f>AVERAGE(U5:U49)</f>
        <v>0.59601449275362328</v>
      </c>
      <c r="V50" s="30"/>
      <c r="W50" s="28"/>
      <c r="X50" s="28">
        <f>SUM(X5:X49)</f>
        <v>568</v>
      </c>
      <c r="Y50" s="78">
        <f>AVERAGE(Y5:Y49)</f>
        <v>0.55966183574879247</v>
      </c>
      <c r="Z50" s="30"/>
      <c r="AA50" s="28"/>
      <c r="AB50" s="28">
        <f>SUM(AB5:AB49)</f>
        <v>444</v>
      </c>
      <c r="AC50" s="78">
        <f>AVERAGE(AC5:AC49)</f>
        <v>0.4665458937198067</v>
      </c>
      <c r="AD50" s="30"/>
      <c r="AE50" s="28"/>
      <c r="AF50" s="28">
        <f>SUM(AF5:AF49)</f>
        <v>487</v>
      </c>
      <c r="AG50" s="78">
        <f>AVERAGE(AG5:AG49)</f>
        <v>0.47971014492753622</v>
      </c>
      <c r="AH50" s="95">
        <f>SUM(AH5:AH49) / 7</f>
        <v>569.28571428571433</v>
      </c>
      <c r="AI50" s="28"/>
      <c r="AJ50" s="78">
        <f>AVERAGE(AJ5:AJ49)</f>
        <v>0.72650218541522915</v>
      </c>
      <c r="AK50" s="28"/>
      <c r="AL50" s="78">
        <f>AVERAGE(AL5:AL49)</f>
        <v>0.91746031746031764</v>
      </c>
    </row>
    <row r="51" spans="1:38" ht="16.5" thickBot="1" x14ac:dyDescent="0.3">
      <c r="A51" s="28"/>
      <c r="B51" s="28"/>
      <c r="C51" s="28"/>
      <c r="D51" s="28"/>
      <c r="E51" s="28"/>
      <c r="F51" s="30"/>
      <c r="G51" s="28"/>
      <c r="H51" s="28"/>
      <c r="I51" s="78"/>
      <c r="J51" s="31"/>
      <c r="K51" s="28"/>
      <c r="L51" s="28"/>
      <c r="M51" s="78"/>
      <c r="N51" s="30"/>
      <c r="O51" s="28"/>
      <c r="P51" s="28"/>
      <c r="Q51" s="78"/>
      <c r="R51" s="30"/>
      <c r="S51" s="28"/>
      <c r="T51" s="28"/>
      <c r="U51" s="78"/>
      <c r="V51" s="30"/>
      <c r="W51" s="28"/>
      <c r="X51" s="28"/>
      <c r="Y51" s="78"/>
      <c r="Z51" s="30"/>
      <c r="AA51" s="28"/>
      <c r="AB51" s="28"/>
      <c r="AC51" s="78"/>
      <c r="AD51" s="30"/>
      <c r="AE51" s="28"/>
      <c r="AF51" s="28"/>
      <c r="AG51" s="78"/>
      <c r="AH51" s="95"/>
      <c r="AI51" s="28"/>
      <c r="AJ51" s="78"/>
      <c r="AK51" s="28"/>
      <c r="AL51" s="78"/>
    </row>
    <row r="52" spans="1:38" ht="16.5" thickBot="1" x14ac:dyDescent="0.3">
      <c r="A52" s="94" t="s">
        <v>187</v>
      </c>
      <c r="B52" s="1" t="s">
        <v>188</v>
      </c>
      <c r="C52" s="28"/>
      <c r="D52" s="28"/>
      <c r="E52" s="28"/>
      <c r="F52" s="30"/>
      <c r="G52" s="28"/>
      <c r="H52" s="28"/>
      <c r="I52" s="28"/>
      <c r="J52" s="31"/>
      <c r="K52" s="28"/>
      <c r="L52" s="28"/>
      <c r="M52" s="28"/>
      <c r="N52" s="30"/>
      <c r="O52" s="28"/>
      <c r="P52" s="28"/>
      <c r="Q52" s="28"/>
      <c r="R52" s="30"/>
      <c r="S52" s="28"/>
      <c r="T52" s="28"/>
      <c r="U52" s="28"/>
      <c r="V52" s="30"/>
      <c r="W52" s="28"/>
      <c r="X52" s="28"/>
      <c r="Y52" s="28"/>
      <c r="Z52" s="30"/>
      <c r="AA52" s="28"/>
      <c r="AB52" s="28"/>
      <c r="AC52" s="28"/>
      <c r="AD52" s="30"/>
      <c r="AE52" s="28"/>
      <c r="AF52" s="28"/>
      <c r="AG52" s="28"/>
      <c r="AH52" s="28"/>
      <c r="AI52" s="28"/>
      <c r="AJ52" s="78"/>
      <c r="AK52" s="28"/>
      <c r="AL52" s="78"/>
    </row>
    <row r="53" spans="1:38" ht="16.5" thickBot="1" x14ac:dyDescent="0.3">
      <c r="A53" s="33"/>
      <c r="B53" s="1" t="s">
        <v>174</v>
      </c>
      <c r="C53" s="1"/>
      <c r="D53" s="28"/>
      <c r="E53" s="28"/>
      <c r="F53" s="30"/>
      <c r="G53" s="28"/>
      <c r="H53" s="28"/>
      <c r="I53" s="28"/>
      <c r="J53" s="31"/>
      <c r="K53" s="28"/>
      <c r="L53" s="28"/>
      <c r="M53" s="28"/>
      <c r="N53" s="30"/>
      <c r="R53" s="30"/>
      <c r="S53" s="28"/>
      <c r="T53" s="28"/>
      <c r="U53" s="28"/>
      <c r="V53" s="30"/>
      <c r="W53" s="28"/>
      <c r="X53" s="28"/>
      <c r="Y53" s="28"/>
      <c r="Z53" s="30"/>
      <c r="AA53" s="28"/>
      <c r="AB53" s="28"/>
      <c r="AC53" s="28"/>
      <c r="AD53" s="30"/>
      <c r="AE53" s="28"/>
      <c r="AF53" s="28"/>
      <c r="AG53" s="28"/>
      <c r="AH53" s="28"/>
      <c r="AI53" s="28"/>
      <c r="AJ53" s="28"/>
      <c r="AK53" s="28"/>
      <c r="AL53" s="28"/>
    </row>
    <row r="54" spans="1:38" ht="16.5" thickBot="1" x14ac:dyDescent="0.3">
      <c r="A54" s="43"/>
      <c r="B54" s="1" t="s">
        <v>183</v>
      </c>
      <c r="C54" s="1"/>
      <c r="D54" s="28"/>
      <c r="E54" s="28"/>
      <c r="F54" s="49"/>
      <c r="G54" s="28"/>
      <c r="H54" s="28"/>
      <c r="I54" s="28"/>
      <c r="J54" s="31"/>
      <c r="K54" s="28"/>
      <c r="L54" s="28"/>
      <c r="M54" s="28"/>
      <c r="N54" s="30"/>
      <c r="R54" s="30"/>
      <c r="S54" s="28"/>
      <c r="T54" s="28"/>
      <c r="U54" s="28"/>
      <c r="V54" s="30"/>
      <c r="W54" s="28"/>
      <c r="X54" s="28"/>
      <c r="Y54" s="28"/>
      <c r="Z54" s="30"/>
      <c r="AA54" s="28"/>
      <c r="AB54" s="28"/>
      <c r="AC54" s="28"/>
      <c r="AD54" s="30"/>
      <c r="AE54" s="28"/>
      <c r="AF54" s="28"/>
      <c r="AG54" s="28"/>
      <c r="AH54" s="28"/>
      <c r="AI54" s="28"/>
      <c r="AJ54" s="28"/>
      <c r="AK54" s="28"/>
      <c r="AL54" s="28"/>
    </row>
    <row r="55" spans="1:38" ht="16.5" thickBot="1" x14ac:dyDescent="0.3">
      <c r="A55" s="32"/>
      <c r="B55" s="1" t="s">
        <v>17</v>
      </c>
      <c r="C55" s="1"/>
      <c r="D55" s="28"/>
      <c r="E55" s="28"/>
      <c r="F55" s="49"/>
      <c r="G55" s="28"/>
      <c r="H55" s="28"/>
      <c r="I55" s="28"/>
      <c r="J55" s="31"/>
      <c r="K55" s="28"/>
      <c r="L55" s="28"/>
      <c r="M55" s="28"/>
      <c r="N55" s="30"/>
      <c r="R55" s="30"/>
      <c r="S55" s="28"/>
      <c r="T55" s="28"/>
      <c r="U55" s="28"/>
      <c r="V55" s="30"/>
      <c r="W55" s="28"/>
      <c r="X55" s="28"/>
      <c r="Y55" s="28"/>
      <c r="Z55" s="30"/>
      <c r="AA55" s="28"/>
      <c r="AB55" s="28"/>
      <c r="AC55" s="28"/>
      <c r="AD55" s="30"/>
      <c r="AE55" s="28"/>
      <c r="AF55" s="28"/>
      <c r="AG55" s="28"/>
      <c r="AH55" s="28"/>
      <c r="AI55" s="28"/>
      <c r="AJ55" s="28"/>
      <c r="AK55" s="28"/>
      <c r="AL55" s="28"/>
    </row>
    <row r="56" spans="1:38" ht="16.5" thickBot="1" x14ac:dyDescent="0.3">
      <c r="A56" s="42"/>
      <c r="B56" s="1" t="s">
        <v>170</v>
      </c>
      <c r="C56" s="1"/>
      <c r="D56" s="28"/>
      <c r="E56" s="28"/>
      <c r="F56" s="49"/>
      <c r="G56" s="28"/>
      <c r="H56" s="28"/>
      <c r="I56" s="28"/>
      <c r="J56" s="31"/>
      <c r="K56" s="28"/>
      <c r="L56" s="28"/>
      <c r="M56" s="28"/>
      <c r="N56" s="30"/>
      <c r="R56" s="30"/>
      <c r="S56" s="28"/>
      <c r="T56" s="28"/>
      <c r="U56" s="28"/>
      <c r="V56" s="30"/>
      <c r="W56" s="28"/>
      <c r="X56" s="28"/>
      <c r="Y56" s="28"/>
      <c r="Z56" s="30"/>
      <c r="AA56" s="28"/>
      <c r="AB56" s="28"/>
      <c r="AC56" s="28"/>
      <c r="AD56" s="30"/>
      <c r="AE56" s="28"/>
      <c r="AF56" s="28"/>
      <c r="AG56" s="28"/>
      <c r="AH56" s="28"/>
      <c r="AI56" s="28"/>
      <c r="AJ56" s="28"/>
      <c r="AK56" s="28"/>
      <c r="AL56" s="28"/>
    </row>
    <row r="57" spans="1:38" ht="16.5" thickBot="1" x14ac:dyDescent="0.3">
      <c r="A57" s="87"/>
      <c r="B57" s="1" t="s">
        <v>171</v>
      </c>
      <c r="C57" s="1"/>
      <c r="D57" s="28"/>
      <c r="E57" s="28"/>
      <c r="F57" s="49"/>
      <c r="G57" s="28"/>
      <c r="H57" s="28"/>
      <c r="I57" s="28"/>
      <c r="J57" s="31"/>
      <c r="K57" s="28"/>
      <c r="L57" s="28"/>
      <c r="M57" s="28"/>
      <c r="N57" s="30"/>
      <c r="R57" s="30"/>
      <c r="S57" s="28"/>
      <c r="T57" s="28"/>
      <c r="U57" s="28"/>
      <c r="V57" s="30"/>
      <c r="W57" s="28"/>
      <c r="X57" s="28"/>
      <c r="Y57" s="28"/>
      <c r="Z57" s="30"/>
      <c r="AA57" s="28"/>
      <c r="AB57" s="28"/>
      <c r="AC57" s="28"/>
      <c r="AD57" s="30"/>
      <c r="AE57" s="28"/>
      <c r="AF57" s="28"/>
      <c r="AG57" s="28"/>
      <c r="AH57" s="28"/>
      <c r="AI57" s="28"/>
      <c r="AJ57" s="28"/>
      <c r="AK57" s="28"/>
      <c r="AL57" s="28"/>
    </row>
    <row r="58" spans="1:38" x14ac:dyDescent="0.25">
      <c r="A58" s="28"/>
      <c r="B58" s="30"/>
      <c r="C58" s="1"/>
      <c r="D58" s="28"/>
      <c r="E58" s="28"/>
      <c r="F58" s="49"/>
      <c r="G58" s="28"/>
      <c r="H58" s="28"/>
      <c r="I58" s="28"/>
      <c r="J58" s="31"/>
      <c r="K58" s="28"/>
      <c r="L58" s="28"/>
      <c r="M58" s="28"/>
      <c r="N58" s="30"/>
      <c r="O58" s="28"/>
      <c r="P58" s="28"/>
      <c r="Q58" s="28"/>
      <c r="R58" s="30"/>
      <c r="S58" s="28"/>
      <c r="T58" s="28"/>
      <c r="U58" s="28"/>
      <c r="V58" s="30"/>
      <c r="W58" s="28"/>
      <c r="X58" s="28"/>
      <c r="Y58" s="28"/>
      <c r="Z58" s="30"/>
      <c r="AA58" s="28"/>
      <c r="AB58" s="28"/>
      <c r="AC58" s="28"/>
      <c r="AD58" s="30"/>
      <c r="AE58" s="28"/>
      <c r="AF58" s="28"/>
      <c r="AG58" s="28"/>
      <c r="AH58" s="28"/>
      <c r="AI58" s="28"/>
      <c r="AJ58" s="28"/>
      <c r="AK58" s="28"/>
      <c r="AL58" s="28"/>
    </row>
    <row r="59" spans="1:38" x14ac:dyDescent="0.25">
      <c r="A59" s="28"/>
      <c r="B59" s="30"/>
      <c r="C59" s="1"/>
      <c r="D59" s="28"/>
      <c r="E59" s="28"/>
      <c r="F59" s="49"/>
      <c r="G59" s="28"/>
      <c r="H59" s="28"/>
      <c r="I59" s="28"/>
      <c r="J59" s="31"/>
      <c r="K59" s="28"/>
      <c r="L59" s="28"/>
      <c r="M59" s="28"/>
      <c r="N59" s="30"/>
      <c r="O59" s="28"/>
      <c r="P59" s="28"/>
      <c r="Q59" s="28"/>
      <c r="R59" s="30"/>
      <c r="S59" s="28"/>
      <c r="T59" s="28"/>
      <c r="U59" s="28"/>
      <c r="V59" s="30"/>
      <c r="W59" s="28"/>
      <c r="X59" s="28"/>
      <c r="Y59" s="28"/>
      <c r="Z59" s="30"/>
      <c r="AA59" s="28"/>
      <c r="AB59" s="28"/>
      <c r="AC59" s="28"/>
      <c r="AD59" s="30"/>
      <c r="AE59" s="28"/>
      <c r="AF59" s="28"/>
      <c r="AG59" s="28"/>
      <c r="AH59" s="28"/>
      <c r="AI59" s="28"/>
      <c r="AJ59" s="28"/>
      <c r="AK59" s="28"/>
      <c r="AL59" s="28"/>
    </row>
    <row r="60" spans="1:38" x14ac:dyDescent="0.25">
      <c r="A60" s="28"/>
      <c r="B60" s="28"/>
      <c r="C60" s="1"/>
      <c r="D60" s="28"/>
      <c r="E60" s="28"/>
      <c r="F60" s="49"/>
      <c r="G60" s="28"/>
      <c r="H60" s="28"/>
      <c r="I60" s="28"/>
      <c r="J60" s="31"/>
      <c r="K60" s="28"/>
      <c r="L60" s="28"/>
      <c r="M60" s="28"/>
      <c r="N60" s="30"/>
      <c r="O60" s="28"/>
      <c r="P60" s="28"/>
      <c r="Q60" s="28"/>
      <c r="R60" s="30"/>
      <c r="S60" s="28"/>
      <c r="T60" s="28"/>
      <c r="U60" s="28"/>
      <c r="V60" s="30"/>
      <c r="W60" s="28"/>
      <c r="X60" s="28"/>
      <c r="Y60" s="28"/>
      <c r="Z60" s="30"/>
      <c r="AA60" s="28"/>
      <c r="AB60" s="28"/>
      <c r="AC60" s="28"/>
      <c r="AD60" s="30"/>
      <c r="AE60" s="28"/>
      <c r="AF60" s="28"/>
      <c r="AG60" s="28"/>
      <c r="AH60" s="28"/>
      <c r="AI60" s="28"/>
      <c r="AJ60" s="28"/>
      <c r="AK60" s="28"/>
      <c r="AL60" s="28"/>
    </row>
    <row r="61" spans="1:38" x14ac:dyDescent="0.25">
      <c r="A61" s="28"/>
      <c r="B61" s="28"/>
      <c r="C61" s="1"/>
      <c r="D61" s="28"/>
      <c r="E61" s="28"/>
      <c r="F61" s="49"/>
      <c r="G61" s="28"/>
      <c r="H61" s="28"/>
      <c r="I61" s="28"/>
      <c r="J61" s="31"/>
      <c r="K61" s="28"/>
      <c r="L61" s="28"/>
      <c r="M61" s="28"/>
      <c r="N61" s="30"/>
      <c r="O61" s="28"/>
      <c r="P61" s="28"/>
      <c r="Q61" s="28"/>
      <c r="R61" s="30"/>
      <c r="S61" s="28"/>
      <c r="T61" s="28"/>
      <c r="U61" s="28"/>
      <c r="V61" s="30"/>
      <c r="W61" s="28"/>
      <c r="X61" s="28"/>
      <c r="Y61" s="28"/>
      <c r="Z61" s="30"/>
      <c r="AA61" s="28"/>
      <c r="AB61" s="28"/>
      <c r="AC61" s="28"/>
      <c r="AD61" s="30"/>
      <c r="AE61" s="28"/>
      <c r="AF61" s="28"/>
      <c r="AG61" s="28"/>
      <c r="AH61" s="28"/>
      <c r="AI61" s="28"/>
      <c r="AJ61" s="28"/>
      <c r="AK61" s="28"/>
      <c r="AL61" s="28"/>
    </row>
    <row r="62" spans="1:38" x14ac:dyDescent="0.25">
      <c r="A62" s="28"/>
      <c r="B62" s="28"/>
      <c r="C62" s="28"/>
      <c r="D62" s="28"/>
      <c r="E62" s="28"/>
      <c r="F62" s="49"/>
      <c r="G62" s="28"/>
      <c r="H62" s="28"/>
      <c r="I62" s="28"/>
      <c r="J62" s="31"/>
      <c r="K62" s="28"/>
      <c r="L62" s="28"/>
      <c r="M62" s="28"/>
      <c r="N62" s="30"/>
      <c r="O62" s="28"/>
      <c r="P62" s="28"/>
      <c r="Q62" s="28"/>
      <c r="R62" s="30"/>
      <c r="S62" s="28"/>
      <c r="T62" s="28"/>
      <c r="U62" s="28"/>
      <c r="V62" s="30"/>
      <c r="W62" s="28"/>
      <c r="X62" s="28"/>
      <c r="Y62" s="28"/>
      <c r="Z62" s="30"/>
      <c r="AA62" s="28"/>
      <c r="AB62" s="28"/>
      <c r="AC62" s="28"/>
      <c r="AD62" s="30"/>
      <c r="AE62" s="28"/>
      <c r="AF62" s="28"/>
      <c r="AG62" s="28"/>
      <c r="AH62" s="28"/>
      <c r="AI62" s="28"/>
      <c r="AJ62" s="28"/>
      <c r="AK62" s="28"/>
      <c r="AL62" s="28"/>
    </row>
    <row r="63" spans="1:38" x14ac:dyDescent="0.25">
      <c r="A63" s="28"/>
      <c r="B63" s="28"/>
      <c r="C63" s="28"/>
      <c r="D63" s="28"/>
      <c r="E63" s="28"/>
      <c r="F63" s="49"/>
      <c r="G63" s="28"/>
      <c r="H63" s="28"/>
      <c r="I63" s="28"/>
      <c r="J63" s="31"/>
      <c r="K63" s="28"/>
      <c r="L63" s="28"/>
      <c r="M63" s="28"/>
      <c r="N63" s="30"/>
      <c r="O63" s="28"/>
      <c r="P63" s="28"/>
      <c r="Q63" s="28"/>
      <c r="R63" s="30"/>
      <c r="S63" s="28"/>
      <c r="T63" s="28"/>
      <c r="U63" s="28"/>
      <c r="V63" s="30"/>
      <c r="W63" s="28"/>
      <c r="X63" s="28"/>
      <c r="Y63" s="28"/>
      <c r="Z63" s="30"/>
      <c r="AA63" s="28"/>
      <c r="AB63" s="28"/>
      <c r="AC63" s="28"/>
      <c r="AD63" s="30"/>
      <c r="AE63" s="28"/>
      <c r="AF63" s="28"/>
      <c r="AG63" s="28"/>
      <c r="AH63" s="28"/>
      <c r="AI63" s="28"/>
      <c r="AJ63" s="28"/>
      <c r="AK63" s="28"/>
      <c r="AL63" s="28"/>
    </row>
  </sheetData>
  <mergeCells count="20">
    <mergeCell ref="K3:M3"/>
    <mergeCell ref="G2:I2"/>
    <mergeCell ref="K2:M2"/>
    <mergeCell ref="O2:Q2"/>
    <mergeCell ref="A50:E50"/>
    <mergeCell ref="AK2:AK4"/>
    <mergeCell ref="AL2:AL4"/>
    <mergeCell ref="AE3:AG3"/>
    <mergeCell ref="AA2:AC2"/>
    <mergeCell ref="AA3:AC3"/>
    <mergeCell ref="AE2:AG2"/>
    <mergeCell ref="AH2:AH4"/>
    <mergeCell ref="AI2:AI4"/>
    <mergeCell ref="AJ2:AJ4"/>
    <mergeCell ref="S2:U2"/>
    <mergeCell ref="W2:Y2"/>
    <mergeCell ref="O3:Q3"/>
    <mergeCell ref="S3:U3"/>
    <mergeCell ref="W3:Y3"/>
    <mergeCell ref="G3:I3"/>
  </mergeCell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3"/>
  <sheetViews>
    <sheetView tabSelected="1" view="pageBreakPreview" zoomScaleNormal="100" zoomScaleSheetLayoutView="100" workbookViewId="0">
      <pane ySplit="4" topLeftCell="A5" activePane="bottomLeft" state="frozen"/>
      <selection pane="bottomLeft" activeCell="AJ5" sqref="AJ5"/>
    </sheetView>
  </sheetViews>
  <sheetFormatPr defaultRowHeight="15.75" x14ac:dyDescent="0.25"/>
  <cols>
    <col min="5" max="5" width="15.125" customWidth="1"/>
    <col min="6" max="6" width="2.625" customWidth="1"/>
    <col min="10" max="10" width="2.625" customWidth="1"/>
    <col min="14" max="14" width="2.625" customWidth="1"/>
    <col min="18" max="18" width="2.625" customWidth="1"/>
    <col min="22" max="22" width="2.625" customWidth="1"/>
    <col min="26" max="26" width="2.625" customWidth="1"/>
    <col min="30" max="30" width="2.625" customWidth="1"/>
    <col min="35" max="35" width="9" customWidth="1"/>
    <col min="36" max="36" width="10.125" customWidth="1"/>
  </cols>
  <sheetData>
    <row r="1" spans="1:38" ht="16.5" thickBot="1" x14ac:dyDescent="0.3">
      <c r="A1" s="75" t="s">
        <v>218</v>
      </c>
      <c r="B1" s="28"/>
      <c r="C1" s="28"/>
      <c r="D1" s="28"/>
      <c r="E1" s="28"/>
      <c r="F1" s="49"/>
      <c r="G1" s="28"/>
      <c r="H1" s="28"/>
      <c r="I1" s="28"/>
      <c r="J1" s="29"/>
      <c r="K1" s="28"/>
      <c r="L1" s="28"/>
      <c r="M1" s="28"/>
      <c r="N1" s="30"/>
      <c r="O1" s="28"/>
      <c r="P1" s="28"/>
      <c r="Q1" s="28"/>
      <c r="R1" s="30"/>
      <c r="S1" s="28"/>
      <c r="T1" s="28"/>
      <c r="U1" s="28"/>
      <c r="V1" s="30"/>
      <c r="W1" s="28"/>
      <c r="X1" s="28"/>
      <c r="Y1" s="28"/>
      <c r="Z1" s="30"/>
      <c r="AA1" s="28"/>
      <c r="AB1" s="28"/>
      <c r="AC1" s="28"/>
      <c r="AD1" s="30"/>
      <c r="AE1" s="28"/>
      <c r="AF1" s="28"/>
      <c r="AG1" s="28"/>
      <c r="AH1" s="28"/>
      <c r="AI1" s="28"/>
      <c r="AJ1" s="28"/>
      <c r="AK1" s="28"/>
      <c r="AL1" s="28"/>
    </row>
    <row r="2" spans="1:38" ht="16.5" thickBot="1" x14ac:dyDescent="0.3">
      <c r="B2" s="1"/>
      <c r="C2" s="1"/>
      <c r="D2" s="1"/>
      <c r="E2" s="1"/>
      <c r="F2" s="48"/>
      <c r="G2" s="127" t="s">
        <v>87</v>
      </c>
      <c r="H2" s="128"/>
      <c r="I2" s="129"/>
      <c r="J2" s="18"/>
      <c r="K2" s="127" t="s">
        <v>88</v>
      </c>
      <c r="L2" s="128"/>
      <c r="M2" s="129"/>
      <c r="N2" s="21"/>
      <c r="O2" s="127" t="s">
        <v>89</v>
      </c>
      <c r="P2" s="128"/>
      <c r="Q2" s="129"/>
      <c r="R2" s="21"/>
      <c r="S2" s="127" t="s">
        <v>90</v>
      </c>
      <c r="T2" s="128"/>
      <c r="U2" s="129"/>
      <c r="V2" s="21"/>
      <c r="W2" s="127" t="s">
        <v>91</v>
      </c>
      <c r="X2" s="128"/>
      <c r="Y2" s="129"/>
      <c r="Z2" s="21"/>
      <c r="AA2" s="127" t="s">
        <v>92</v>
      </c>
      <c r="AB2" s="128"/>
      <c r="AC2" s="129"/>
      <c r="AD2" s="21"/>
      <c r="AE2" s="127" t="s">
        <v>93</v>
      </c>
      <c r="AF2" s="128"/>
      <c r="AG2" s="129"/>
      <c r="AH2" s="141" t="s">
        <v>8</v>
      </c>
      <c r="AI2" s="135" t="s">
        <v>9</v>
      </c>
      <c r="AJ2" s="144" t="s">
        <v>185</v>
      </c>
      <c r="AK2" s="135" t="s">
        <v>186</v>
      </c>
      <c r="AL2" s="138" t="s">
        <v>182</v>
      </c>
    </row>
    <row r="3" spans="1:38" ht="16.5" thickBot="1" x14ac:dyDescent="0.3">
      <c r="A3" s="1"/>
      <c r="B3" s="1"/>
      <c r="C3" s="1"/>
      <c r="D3" s="1"/>
      <c r="E3" s="1"/>
      <c r="F3" s="48"/>
      <c r="G3" s="149" t="s">
        <v>175</v>
      </c>
      <c r="H3" s="147"/>
      <c r="I3" s="148"/>
      <c r="J3" s="18"/>
      <c r="K3" s="130" t="s">
        <v>176</v>
      </c>
      <c r="L3" s="131"/>
      <c r="M3" s="132"/>
      <c r="N3" s="21"/>
      <c r="O3" s="130" t="s">
        <v>177</v>
      </c>
      <c r="P3" s="131"/>
      <c r="Q3" s="132"/>
      <c r="R3" s="21"/>
      <c r="S3" s="146" t="s">
        <v>179</v>
      </c>
      <c r="T3" s="147"/>
      <c r="U3" s="148"/>
      <c r="V3" s="21"/>
      <c r="W3" s="149" t="s">
        <v>180</v>
      </c>
      <c r="X3" s="147"/>
      <c r="Y3" s="148"/>
      <c r="Z3" s="21"/>
      <c r="AA3" s="140" t="s">
        <v>178</v>
      </c>
      <c r="AB3" s="131"/>
      <c r="AC3" s="132"/>
      <c r="AD3" s="21"/>
      <c r="AE3" s="130" t="s">
        <v>181</v>
      </c>
      <c r="AF3" s="131"/>
      <c r="AG3" s="132"/>
      <c r="AH3" s="142"/>
      <c r="AI3" s="136"/>
      <c r="AJ3" s="145"/>
      <c r="AK3" s="136"/>
      <c r="AL3" s="139"/>
    </row>
    <row r="4" spans="1:38" ht="46.5" thickBot="1" x14ac:dyDescent="0.3">
      <c r="A4" s="55" t="s">
        <v>2</v>
      </c>
      <c r="B4" s="50" t="s">
        <v>1</v>
      </c>
      <c r="C4" s="4" t="s">
        <v>0</v>
      </c>
      <c r="D4" s="4" t="s">
        <v>3</v>
      </c>
      <c r="E4" s="3" t="s">
        <v>168</v>
      </c>
      <c r="F4" s="22"/>
      <c r="G4" s="2" t="s">
        <v>4</v>
      </c>
      <c r="H4" s="4" t="s">
        <v>5</v>
      </c>
      <c r="I4" s="3" t="s">
        <v>6</v>
      </c>
      <c r="J4" s="19"/>
      <c r="K4" s="2" t="s">
        <v>4</v>
      </c>
      <c r="L4" s="4" t="s">
        <v>5</v>
      </c>
      <c r="M4" s="3" t="s">
        <v>6</v>
      </c>
      <c r="N4" s="22"/>
      <c r="O4" s="2" t="s">
        <v>4</v>
      </c>
      <c r="P4" s="4" t="s">
        <v>5</v>
      </c>
      <c r="Q4" s="3" t="s">
        <v>6</v>
      </c>
      <c r="R4" s="22"/>
      <c r="S4" s="2" t="s">
        <v>4</v>
      </c>
      <c r="T4" s="4" t="s">
        <v>5</v>
      </c>
      <c r="U4" s="3" t="s">
        <v>6</v>
      </c>
      <c r="V4" s="22"/>
      <c r="W4" s="2" t="s">
        <v>4</v>
      </c>
      <c r="X4" s="4" t="s">
        <v>5</v>
      </c>
      <c r="Y4" s="3" t="s">
        <v>6</v>
      </c>
      <c r="Z4" s="22"/>
      <c r="AA4" s="2" t="s">
        <v>4</v>
      </c>
      <c r="AB4" s="4" t="s">
        <v>5</v>
      </c>
      <c r="AC4" s="3" t="s">
        <v>6</v>
      </c>
      <c r="AD4" s="22"/>
      <c r="AE4" s="56" t="s">
        <v>4</v>
      </c>
      <c r="AF4" s="97" t="s">
        <v>5</v>
      </c>
      <c r="AG4" s="96" t="s">
        <v>6</v>
      </c>
      <c r="AH4" s="143"/>
      <c r="AI4" s="137"/>
      <c r="AJ4" s="145"/>
      <c r="AK4" s="137"/>
      <c r="AL4" s="139"/>
    </row>
    <row r="5" spans="1:38" ht="16.5" thickBot="1" x14ac:dyDescent="0.3">
      <c r="A5" s="6">
        <v>101</v>
      </c>
      <c r="B5" s="53">
        <v>800</v>
      </c>
      <c r="C5" s="53">
        <v>24</v>
      </c>
      <c r="D5" s="53">
        <v>23</v>
      </c>
      <c r="E5" s="54"/>
      <c r="F5" s="23"/>
      <c r="G5" s="150"/>
      <c r="H5" s="53"/>
      <c r="I5" s="151">
        <f>IF(G5="Prep",0, IF(C5&lt;D5,H5/C5,H5/D5))</f>
        <v>0</v>
      </c>
      <c r="J5" s="20"/>
      <c r="K5" s="6"/>
      <c r="L5" s="7"/>
      <c r="M5" s="152">
        <f>IF(K5="Prep",0, IF(C5&lt;D5,L5/C5,L5/D5))</f>
        <v>0</v>
      </c>
      <c r="N5" s="23"/>
      <c r="O5" s="6"/>
      <c r="P5" s="7"/>
      <c r="Q5" s="152">
        <f>IF(O5="Prep",0, IF(C5&lt;D5,P5/C5,P5/D5))</f>
        <v>0</v>
      </c>
      <c r="R5" s="23"/>
      <c r="S5" s="150"/>
      <c r="T5" s="53"/>
      <c r="U5" s="151">
        <f>IF(S5="Prep",0, IF(C5&lt;D5,T5/C5,T5/D5))</f>
        <v>0</v>
      </c>
      <c r="V5" s="23"/>
      <c r="W5" s="150"/>
      <c r="X5" s="53"/>
      <c r="Y5" s="151">
        <f>IF(W5="Prep",0, IF(C5&lt;D5,X5/C5,X5/D5))</f>
        <v>0</v>
      </c>
      <c r="Z5" s="23"/>
      <c r="AA5" s="6"/>
      <c r="AB5" s="7"/>
      <c r="AC5" s="152">
        <f>IF(AA5="Prep",0, IF(C5&lt;D5,AB5/C5,AB5/D5))</f>
        <v>0</v>
      </c>
      <c r="AD5" s="23"/>
      <c r="AE5" s="6"/>
      <c r="AF5" s="7"/>
      <c r="AG5" s="153">
        <f>IF(AE5="Prep",0, IF(C5&lt;D5,AF5/C5,AF5/D5))</f>
        <v>0</v>
      </c>
      <c r="AH5" s="34">
        <f>H5+L5+P5+T5+X5+AB5+AF5</f>
        <v>0</v>
      </c>
      <c r="AI5" s="35">
        <v>150</v>
      </c>
      <c r="AJ5" s="76">
        <f>IF(AK5 - (COUNTIF(G5:AG5,"Prep")) = 0,0,(I5 + M5 + Q5 + U5 + Y5 + AC5 + AG5) / (AK5 - (COUNTIF(G5:AG5,"Prep"))))</f>
        <v>0</v>
      </c>
      <c r="AK5" s="35"/>
      <c r="AL5" s="77">
        <f>AK5/7</f>
        <v>0</v>
      </c>
    </row>
    <row r="6" spans="1:38" ht="16.5" thickBot="1" x14ac:dyDescent="0.3">
      <c r="A6" s="8">
        <v>102</v>
      </c>
      <c r="B6" s="9">
        <v>800</v>
      </c>
      <c r="C6" s="9">
        <f t="shared" ref="C6:C17" si="0">B6/25</f>
        <v>32</v>
      </c>
      <c r="D6" s="9">
        <v>23</v>
      </c>
      <c r="E6" s="51"/>
      <c r="F6" s="23"/>
      <c r="G6" s="8"/>
      <c r="H6" s="9"/>
      <c r="I6" s="151">
        <f t="shared" ref="I6:I49" si="1">IF(G6="Prep",0, IF(C6&lt;D6,H6/C6,H6/D6))</f>
        <v>0</v>
      </c>
      <c r="J6" s="20"/>
      <c r="K6" s="8"/>
      <c r="L6" s="9"/>
      <c r="M6" s="154">
        <f t="shared" ref="M6:M49" si="2">IF(K6="Prep",0, IF(C6&lt;D6,L6/C6,L6/D6))</f>
        <v>0</v>
      </c>
      <c r="N6" s="23"/>
      <c r="O6" s="8"/>
      <c r="P6" s="9"/>
      <c r="Q6" s="154">
        <f t="shared" ref="Q6:Q49" si="3">IF(O6="Prep",0, IF(C6&lt;D6,P6/C6,P6/D6))</f>
        <v>0</v>
      </c>
      <c r="R6" s="23"/>
      <c r="S6" s="8"/>
      <c r="T6" s="9"/>
      <c r="U6" s="154">
        <f t="shared" ref="U6:U49" si="4">IF(S6="Prep",0, IF(C6&lt;D6,T6/C6,T6/D6))</f>
        <v>0</v>
      </c>
      <c r="V6" s="23"/>
      <c r="W6" s="8"/>
      <c r="X6" s="9"/>
      <c r="Y6" s="154">
        <f t="shared" ref="Y6:Y49" si="5">IF(W6="Prep",0, IF(C6&lt;D6,X6/C6,X6/D6))</f>
        <v>0</v>
      </c>
      <c r="Z6" s="23"/>
      <c r="AA6" s="8"/>
      <c r="AB6" s="9"/>
      <c r="AC6" s="154">
        <f t="shared" ref="AC6:AC49" si="6">IF(AA6="Prep",0, IF(C6&lt;D6,AB6/C6,AB6/D6))</f>
        <v>0</v>
      </c>
      <c r="AD6" s="23"/>
      <c r="AE6" s="8"/>
      <c r="AF6" s="9"/>
      <c r="AG6" s="155">
        <f t="shared" ref="AG6:AG49" si="7">IF(AE6="Prep",0, IF(C6&lt;D6,AF6/C6,AF6/D6))</f>
        <v>0</v>
      </c>
      <c r="AH6" s="36">
        <f t="shared" ref="AH6:AH49" si="8">H6+L6+P6+T6+X6+AB6+AF6</f>
        <v>0</v>
      </c>
      <c r="AI6" s="37">
        <v>150</v>
      </c>
      <c r="AJ6" s="76">
        <f t="shared" ref="AJ6:AJ49" si="9">IF(AK6 - (COUNTIF(G6:AG6,"Prep")) = 0,0,(I6 + M6 + Q6 + U6 + Y6 + AC6 + AG6) / (AK6 - (COUNTIF(G6:AG6,"Prep"))))</f>
        <v>0</v>
      </c>
      <c r="AK6" s="37"/>
      <c r="AL6" s="85">
        <f t="shared" ref="AL6:AL49" si="10">AK6/7</f>
        <v>0</v>
      </c>
    </row>
    <row r="7" spans="1:38" ht="16.5" thickBot="1" x14ac:dyDescent="0.3">
      <c r="A7" s="8">
        <v>103</v>
      </c>
      <c r="B7" s="9">
        <v>800</v>
      </c>
      <c r="C7" s="9">
        <f t="shared" si="0"/>
        <v>32</v>
      </c>
      <c r="D7" s="9">
        <v>23</v>
      </c>
      <c r="E7" s="51"/>
      <c r="F7" s="23"/>
      <c r="G7" s="8"/>
      <c r="H7" s="9"/>
      <c r="I7" s="151">
        <f t="shared" si="1"/>
        <v>0</v>
      </c>
      <c r="J7" s="20"/>
      <c r="K7" s="8"/>
      <c r="L7" s="9"/>
      <c r="M7" s="154">
        <f t="shared" si="2"/>
        <v>0</v>
      </c>
      <c r="N7" s="23"/>
      <c r="O7" s="8"/>
      <c r="P7" s="9"/>
      <c r="Q7" s="154">
        <f t="shared" si="3"/>
        <v>0</v>
      </c>
      <c r="R7" s="23"/>
      <c r="S7" s="8"/>
      <c r="T7" s="9"/>
      <c r="U7" s="154">
        <f t="shared" si="4"/>
        <v>0</v>
      </c>
      <c r="V7" s="23"/>
      <c r="W7" s="8"/>
      <c r="X7" s="9"/>
      <c r="Y7" s="154">
        <f t="shared" si="5"/>
        <v>0</v>
      </c>
      <c r="Z7" s="23"/>
      <c r="AA7" s="8"/>
      <c r="AB7" s="9"/>
      <c r="AC7" s="154">
        <f t="shared" si="6"/>
        <v>0</v>
      </c>
      <c r="AD7" s="23"/>
      <c r="AE7" s="8"/>
      <c r="AF7" s="9"/>
      <c r="AG7" s="155">
        <f t="shared" si="7"/>
        <v>0</v>
      </c>
      <c r="AH7" s="36">
        <f t="shared" si="8"/>
        <v>0</v>
      </c>
      <c r="AI7" s="37">
        <v>150</v>
      </c>
      <c r="AJ7" s="76">
        <f t="shared" si="9"/>
        <v>0</v>
      </c>
      <c r="AK7" s="37"/>
      <c r="AL7" s="85">
        <f t="shared" si="10"/>
        <v>0</v>
      </c>
    </row>
    <row r="8" spans="1:38" ht="16.5" thickBot="1" x14ac:dyDescent="0.3">
      <c r="A8" s="8">
        <v>104</v>
      </c>
      <c r="B8" s="9">
        <v>800</v>
      </c>
      <c r="C8" s="9">
        <f t="shared" si="0"/>
        <v>32</v>
      </c>
      <c r="D8" s="9">
        <v>23</v>
      </c>
      <c r="E8" s="51"/>
      <c r="F8" s="23"/>
      <c r="G8" s="8"/>
      <c r="H8" s="9"/>
      <c r="I8" s="151">
        <f t="shared" si="1"/>
        <v>0</v>
      </c>
      <c r="J8" s="20"/>
      <c r="K8" s="8"/>
      <c r="L8" s="9"/>
      <c r="M8" s="154">
        <f t="shared" si="2"/>
        <v>0</v>
      </c>
      <c r="N8" s="23"/>
      <c r="O8" s="8"/>
      <c r="P8" s="9"/>
      <c r="Q8" s="154">
        <f t="shared" si="3"/>
        <v>0</v>
      </c>
      <c r="R8" s="23"/>
      <c r="S8" s="8"/>
      <c r="T8" s="9"/>
      <c r="U8" s="154">
        <f t="shared" si="4"/>
        <v>0</v>
      </c>
      <c r="V8" s="23"/>
      <c r="W8" s="8"/>
      <c r="X8" s="9"/>
      <c r="Y8" s="154">
        <f t="shared" si="5"/>
        <v>0</v>
      </c>
      <c r="Z8" s="23"/>
      <c r="AA8" s="8"/>
      <c r="AB8" s="9"/>
      <c r="AC8" s="154">
        <f t="shared" si="6"/>
        <v>0</v>
      </c>
      <c r="AD8" s="23"/>
      <c r="AE8" s="8"/>
      <c r="AF8" s="9"/>
      <c r="AG8" s="155">
        <f t="shared" si="7"/>
        <v>0</v>
      </c>
      <c r="AH8" s="36">
        <f t="shared" si="8"/>
        <v>0</v>
      </c>
      <c r="AI8" s="37">
        <v>150</v>
      </c>
      <c r="AJ8" s="76">
        <f t="shared" si="9"/>
        <v>0</v>
      </c>
      <c r="AK8" s="37"/>
      <c r="AL8" s="85">
        <f t="shared" si="10"/>
        <v>0</v>
      </c>
    </row>
    <row r="9" spans="1:38" ht="16.5" thickBot="1" x14ac:dyDescent="0.3">
      <c r="A9" s="8">
        <v>105</v>
      </c>
      <c r="B9" s="9">
        <v>800</v>
      </c>
      <c r="C9" s="9">
        <f t="shared" si="0"/>
        <v>32</v>
      </c>
      <c r="D9" s="9">
        <v>23</v>
      </c>
      <c r="E9" s="51"/>
      <c r="F9" s="23"/>
      <c r="G9" s="8"/>
      <c r="H9" s="9"/>
      <c r="I9" s="156">
        <f t="shared" si="1"/>
        <v>0</v>
      </c>
      <c r="J9" s="20"/>
      <c r="K9" s="8"/>
      <c r="L9" s="9"/>
      <c r="M9" s="154">
        <f t="shared" si="2"/>
        <v>0</v>
      </c>
      <c r="N9" s="23"/>
      <c r="O9" s="8"/>
      <c r="P9" s="9"/>
      <c r="Q9" s="154">
        <f t="shared" si="3"/>
        <v>0</v>
      </c>
      <c r="R9" s="23"/>
      <c r="S9" s="8"/>
      <c r="T9" s="9"/>
      <c r="U9" s="154">
        <f t="shared" si="4"/>
        <v>0</v>
      </c>
      <c r="V9" s="23"/>
      <c r="W9" s="8"/>
      <c r="X9" s="9"/>
      <c r="Y9" s="154">
        <f t="shared" si="5"/>
        <v>0</v>
      </c>
      <c r="Z9" s="23"/>
      <c r="AA9" s="8"/>
      <c r="AB9" s="9"/>
      <c r="AC9" s="154">
        <f t="shared" si="6"/>
        <v>0</v>
      </c>
      <c r="AD9" s="23"/>
      <c r="AE9" s="8"/>
      <c r="AF9" s="9"/>
      <c r="AG9" s="155">
        <f t="shared" si="7"/>
        <v>0</v>
      </c>
      <c r="AH9" s="36">
        <f t="shared" si="8"/>
        <v>0</v>
      </c>
      <c r="AI9" s="37">
        <v>150</v>
      </c>
      <c r="AJ9" s="76">
        <f t="shared" si="9"/>
        <v>0</v>
      </c>
      <c r="AK9" s="37"/>
      <c r="AL9" s="85">
        <f t="shared" si="10"/>
        <v>0</v>
      </c>
    </row>
    <row r="10" spans="1:38" ht="16.5" thickBot="1" x14ac:dyDescent="0.3">
      <c r="A10" s="8">
        <v>106</v>
      </c>
      <c r="B10" s="9">
        <v>750</v>
      </c>
      <c r="C10" s="9">
        <f t="shared" si="0"/>
        <v>30</v>
      </c>
      <c r="D10" s="9">
        <v>23</v>
      </c>
      <c r="E10" s="51"/>
      <c r="F10" s="23"/>
      <c r="G10" s="8"/>
      <c r="H10" s="9"/>
      <c r="I10" s="151">
        <f t="shared" si="1"/>
        <v>0</v>
      </c>
      <c r="J10" s="20"/>
      <c r="K10" s="8"/>
      <c r="L10" s="9"/>
      <c r="M10" s="154">
        <f t="shared" si="2"/>
        <v>0</v>
      </c>
      <c r="N10" s="23"/>
      <c r="O10" s="8"/>
      <c r="P10" s="9"/>
      <c r="Q10" s="154">
        <f t="shared" si="3"/>
        <v>0</v>
      </c>
      <c r="R10" s="23"/>
      <c r="S10" s="8"/>
      <c r="T10" s="9"/>
      <c r="U10" s="154">
        <f t="shared" si="4"/>
        <v>0</v>
      </c>
      <c r="V10" s="23"/>
      <c r="W10" s="8"/>
      <c r="X10" s="9"/>
      <c r="Y10" s="154">
        <f t="shared" si="5"/>
        <v>0</v>
      </c>
      <c r="Z10" s="23"/>
      <c r="AA10" s="8"/>
      <c r="AB10" s="9"/>
      <c r="AC10" s="154">
        <f t="shared" si="6"/>
        <v>0</v>
      </c>
      <c r="AD10" s="23"/>
      <c r="AE10" s="8"/>
      <c r="AF10" s="9"/>
      <c r="AG10" s="155">
        <f t="shared" si="7"/>
        <v>0</v>
      </c>
      <c r="AH10" s="36">
        <f t="shared" si="8"/>
        <v>0</v>
      </c>
      <c r="AI10" s="37">
        <v>160</v>
      </c>
      <c r="AJ10" s="76">
        <f t="shared" si="9"/>
        <v>0</v>
      </c>
      <c r="AK10" s="37"/>
      <c r="AL10" s="85">
        <f t="shared" si="10"/>
        <v>0</v>
      </c>
    </row>
    <row r="11" spans="1:38" ht="16.5" thickBot="1" x14ac:dyDescent="0.3">
      <c r="A11" s="8">
        <v>107</v>
      </c>
      <c r="B11" s="9">
        <v>750</v>
      </c>
      <c r="C11" s="9">
        <f t="shared" si="0"/>
        <v>30</v>
      </c>
      <c r="D11" s="9">
        <v>23</v>
      </c>
      <c r="E11" s="51"/>
      <c r="F11" s="23"/>
      <c r="G11" s="8"/>
      <c r="H11" s="9"/>
      <c r="I11" s="156">
        <f t="shared" si="1"/>
        <v>0</v>
      </c>
      <c r="J11" s="20"/>
      <c r="K11" s="8"/>
      <c r="L11" s="9"/>
      <c r="M11" s="154">
        <f t="shared" si="2"/>
        <v>0</v>
      </c>
      <c r="N11" s="23"/>
      <c r="O11" s="8"/>
      <c r="P11" s="9"/>
      <c r="Q11" s="154">
        <f t="shared" si="3"/>
        <v>0</v>
      </c>
      <c r="R11" s="23"/>
      <c r="S11" s="8"/>
      <c r="T11" s="9"/>
      <c r="U11" s="154">
        <f t="shared" si="4"/>
        <v>0</v>
      </c>
      <c r="V11" s="23"/>
      <c r="W11" s="8"/>
      <c r="X11" s="9"/>
      <c r="Y11" s="154">
        <f t="shared" si="5"/>
        <v>0</v>
      </c>
      <c r="Z11" s="23"/>
      <c r="AA11" s="8"/>
      <c r="AB11" s="9"/>
      <c r="AC11" s="154">
        <f t="shared" si="6"/>
        <v>0</v>
      </c>
      <c r="AD11" s="23"/>
      <c r="AE11" s="8"/>
      <c r="AF11" s="9"/>
      <c r="AG11" s="155">
        <f t="shared" si="7"/>
        <v>0</v>
      </c>
      <c r="AH11" s="36">
        <f t="shared" si="8"/>
        <v>0</v>
      </c>
      <c r="AI11" s="37">
        <v>160</v>
      </c>
      <c r="AJ11" s="76">
        <f t="shared" si="9"/>
        <v>0</v>
      </c>
      <c r="AK11" s="37"/>
      <c r="AL11" s="85">
        <f t="shared" si="10"/>
        <v>0</v>
      </c>
    </row>
    <row r="12" spans="1:38" ht="16.5" thickBot="1" x14ac:dyDescent="0.3">
      <c r="A12" s="8">
        <v>108</v>
      </c>
      <c r="B12" s="9">
        <v>750</v>
      </c>
      <c r="C12" s="9">
        <f t="shared" si="0"/>
        <v>30</v>
      </c>
      <c r="D12" s="9">
        <v>23</v>
      </c>
      <c r="E12" s="51"/>
      <c r="F12" s="23"/>
      <c r="G12" s="8"/>
      <c r="H12" s="9"/>
      <c r="I12" s="156">
        <f t="shared" si="1"/>
        <v>0</v>
      </c>
      <c r="J12" s="20"/>
      <c r="K12" s="8"/>
      <c r="L12" s="9"/>
      <c r="M12" s="154">
        <f t="shared" si="2"/>
        <v>0</v>
      </c>
      <c r="N12" s="23"/>
      <c r="O12" s="8"/>
      <c r="P12" s="9"/>
      <c r="Q12" s="154">
        <f t="shared" si="3"/>
        <v>0</v>
      </c>
      <c r="R12" s="23"/>
      <c r="S12" s="8"/>
      <c r="T12" s="9"/>
      <c r="U12" s="154">
        <f t="shared" si="4"/>
        <v>0</v>
      </c>
      <c r="V12" s="23"/>
      <c r="W12" s="8"/>
      <c r="X12" s="9"/>
      <c r="Y12" s="154">
        <f t="shared" si="5"/>
        <v>0</v>
      </c>
      <c r="Z12" s="23"/>
      <c r="AA12" s="8"/>
      <c r="AB12" s="9"/>
      <c r="AC12" s="154">
        <f t="shared" si="6"/>
        <v>0</v>
      </c>
      <c r="AD12" s="23"/>
      <c r="AE12" s="8"/>
      <c r="AF12" s="9"/>
      <c r="AG12" s="155">
        <f t="shared" si="7"/>
        <v>0</v>
      </c>
      <c r="AH12" s="36">
        <f t="shared" si="8"/>
        <v>0</v>
      </c>
      <c r="AI12" s="37">
        <v>160</v>
      </c>
      <c r="AJ12" s="76">
        <f t="shared" si="9"/>
        <v>0</v>
      </c>
      <c r="AK12" s="37"/>
      <c r="AL12" s="85">
        <f t="shared" si="10"/>
        <v>0</v>
      </c>
    </row>
    <row r="13" spans="1:38" ht="16.5" thickBot="1" x14ac:dyDescent="0.3">
      <c r="A13" s="8">
        <v>109</v>
      </c>
      <c r="B13" s="9">
        <v>750</v>
      </c>
      <c r="C13" s="9">
        <f t="shared" si="0"/>
        <v>30</v>
      </c>
      <c r="D13" s="9">
        <v>23</v>
      </c>
      <c r="E13" s="51"/>
      <c r="F13" s="23"/>
      <c r="G13" s="8"/>
      <c r="H13" s="9"/>
      <c r="I13" s="151">
        <f t="shared" si="1"/>
        <v>0</v>
      </c>
      <c r="J13" s="20"/>
      <c r="K13" s="8"/>
      <c r="L13" s="9"/>
      <c r="M13" s="154">
        <f t="shared" si="2"/>
        <v>0</v>
      </c>
      <c r="N13" s="23"/>
      <c r="O13" s="8"/>
      <c r="P13" s="9"/>
      <c r="Q13" s="154">
        <f t="shared" si="3"/>
        <v>0</v>
      </c>
      <c r="R13" s="23"/>
      <c r="S13" s="8"/>
      <c r="T13" s="9"/>
      <c r="U13" s="154">
        <f t="shared" si="4"/>
        <v>0</v>
      </c>
      <c r="V13" s="23"/>
      <c r="W13" s="8"/>
      <c r="X13" s="9"/>
      <c r="Y13" s="154">
        <f t="shared" si="5"/>
        <v>0</v>
      </c>
      <c r="Z13" s="23"/>
      <c r="AA13" s="8"/>
      <c r="AB13" s="9"/>
      <c r="AC13" s="154">
        <f t="shared" si="6"/>
        <v>0</v>
      </c>
      <c r="AD13" s="23"/>
      <c r="AE13" s="8"/>
      <c r="AF13" s="9"/>
      <c r="AG13" s="155">
        <f t="shared" si="7"/>
        <v>0</v>
      </c>
      <c r="AH13" s="36">
        <f t="shared" si="8"/>
        <v>0</v>
      </c>
      <c r="AI13" s="37">
        <v>160</v>
      </c>
      <c r="AJ13" s="76">
        <f t="shared" si="9"/>
        <v>0</v>
      </c>
      <c r="AK13" s="37"/>
      <c r="AL13" s="85">
        <f t="shared" si="10"/>
        <v>0</v>
      </c>
    </row>
    <row r="14" spans="1:38" ht="16.5" thickBot="1" x14ac:dyDescent="0.3">
      <c r="A14" s="8">
        <v>110</v>
      </c>
      <c r="B14" s="9">
        <v>730</v>
      </c>
      <c r="C14" s="9">
        <f t="shared" si="0"/>
        <v>29.2</v>
      </c>
      <c r="D14" s="9">
        <v>23</v>
      </c>
      <c r="E14" s="51"/>
      <c r="F14" s="23"/>
      <c r="G14" s="8"/>
      <c r="H14" s="9"/>
      <c r="I14" s="151">
        <f t="shared" si="1"/>
        <v>0</v>
      </c>
      <c r="J14" s="20"/>
      <c r="K14" s="8"/>
      <c r="L14" s="9"/>
      <c r="M14" s="154">
        <f t="shared" si="2"/>
        <v>0</v>
      </c>
      <c r="N14" s="23"/>
      <c r="O14" s="8"/>
      <c r="P14" s="9"/>
      <c r="Q14" s="154">
        <f t="shared" si="3"/>
        <v>0</v>
      </c>
      <c r="R14" s="23"/>
      <c r="S14" s="8"/>
      <c r="T14" s="9"/>
      <c r="U14" s="154">
        <f t="shared" si="4"/>
        <v>0</v>
      </c>
      <c r="V14" s="23"/>
      <c r="W14" s="8"/>
      <c r="X14" s="9"/>
      <c r="Y14" s="154">
        <f t="shared" si="5"/>
        <v>0</v>
      </c>
      <c r="Z14" s="23"/>
      <c r="AA14" s="8"/>
      <c r="AB14" s="9"/>
      <c r="AC14" s="154">
        <f t="shared" si="6"/>
        <v>0</v>
      </c>
      <c r="AD14" s="23"/>
      <c r="AE14" s="8"/>
      <c r="AF14" s="9"/>
      <c r="AG14" s="155">
        <f t="shared" si="7"/>
        <v>0</v>
      </c>
      <c r="AH14" s="36">
        <f t="shared" si="8"/>
        <v>0</v>
      </c>
      <c r="AI14" s="37">
        <v>160</v>
      </c>
      <c r="AJ14" s="76">
        <f t="shared" si="9"/>
        <v>0</v>
      </c>
      <c r="AK14" s="37"/>
      <c r="AL14" s="85">
        <f t="shared" si="10"/>
        <v>0</v>
      </c>
    </row>
    <row r="15" spans="1:38" ht="16.5" thickBot="1" x14ac:dyDescent="0.3">
      <c r="A15" s="8">
        <v>111</v>
      </c>
      <c r="B15" s="9">
        <v>730</v>
      </c>
      <c r="C15" s="9">
        <f t="shared" si="0"/>
        <v>29.2</v>
      </c>
      <c r="D15" s="9">
        <v>23</v>
      </c>
      <c r="E15" s="51"/>
      <c r="F15" s="23"/>
      <c r="G15" s="8"/>
      <c r="H15" s="9"/>
      <c r="I15" s="151">
        <f t="shared" si="1"/>
        <v>0</v>
      </c>
      <c r="J15" s="20"/>
      <c r="K15" s="8"/>
      <c r="L15" s="9"/>
      <c r="M15" s="154">
        <f t="shared" si="2"/>
        <v>0</v>
      </c>
      <c r="N15" s="23"/>
      <c r="O15" s="8"/>
      <c r="P15" s="9"/>
      <c r="Q15" s="10">
        <f t="shared" si="3"/>
        <v>0</v>
      </c>
      <c r="R15" s="23"/>
      <c r="S15" s="8"/>
      <c r="T15" s="9"/>
      <c r="U15" s="154">
        <f t="shared" si="4"/>
        <v>0</v>
      </c>
      <c r="V15" s="23"/>
      <c r="W15" s="8"/>
      <c r="X15" s="9"/>
      <c r="Y15" s="154">
        <f t="shared" si="5"/>
        <v>0</v>
      </c>
      <c r="Z15" s="23"/>
      <c r="AA15" s="8"/>
      <c r="AB15" s="9"/>
      <c r="AC15" s="154">
        <f t="shared" si="6"/>
        <v>0</v>
      </c>
      <c r="AD15" s="23"/>
      <c r="AE15" s="8"/>
      <c r="AF15" s="9"/>
      <c r="AG15" s="155">
        <f t="shared" si="7"/>
        <v>0</v>
      </c>
      <c r="AH15" s="36">
        <f t="shared" si="8"/>
        <v>0</v>
      </c>
      <c r="AI15" s="37">
        <v>150</v>
      </c>
      <c r="AJ15" s="76">
        <f t="shared" si="9"/>
        <v>0</v>
      </c>
      <c r="AK15" s="37"/>
      <c r="AL15" s="85">
        <f t="shared" si="10"/>
        <v>0</v>
      </c>
    </row>
    <row r="16" spans="1:38" ht="16.5" thickBot="1" x14ac:dyDescent="0.3">
      <c r="A16" s="8">
        <v>112</v>
      </c>
      <c r="B16" s="9">
        <v>750</v>
      </c>
      <c r="C16" s="9">
        <f t="shared" si="0"/>
        <v>30</v>
      </c>
      <c r="D16" s="9">
        <v>23</v>
      </c>
      <c r="E16" s="51"/>
      <c r="F16" s="23"/>
      <c r="G16" s="8"/>
      <c r="H16" s="9"/>
      <c r="I16" s="151">
        <f t="shared" si="1"/>
        <v>0</v>
      </c>
      <c r="J16" s="20"/>
      <c r="K16" s="8"/>
      <c r="L16" s="9"/>
      <c r="M16" s="154">
        <f t="shared" si="2"/>
        <v>0</v>
      </c>
      <c r="N16" s="23"/>
      <c r="O16" s="8"/>
      <c r="P16" s="9"/>
      <c r="Q16" s="154">
        <f t="shared" si="3"/>
        <v>0</v>
      </c>
      <c r="R16" s="23"/>
      <c r="S16" s="8"/>
      <c r="T16" s="9"/>
      <c r="U16" s="154">
        <f t="shared" si="4"/>
        <v>0</v>
      </c>
      <c r="V16" s="23"/>
      <c r="W16" s="8"/>
      <c r="X16" s="9"/>
      <c r="Y16" s="154">
        <f t="shared" si="5"/>
        <v>0</v>
      </c>
      <c r="Z16" s="23"/>
      <c r="AA16" s="8"/>
      <c r="AB16" s="9"/>
      <c r="AC16" s="154">
        <f t="shared" si="6"/>
        <v>0</v>
      </c>
      <c r="AD16" s="23"/>
      <c r="AE16" s="8"/>
      <c r="AF16" s="9"/>
      <c r="AG16" s="155">
        <f t="shared" si="7"/>
        <v>0</v>
      </c>
      <c r="AH16" s="36">
        <f t="shared" si="8"/>
        <v>0</v>
      </c>
      <c r="AI16" s="37">
        <v>150</v>
      </c>
      <c r="AJ16" s="76">
        <f t="shared" si="9"/>
        <v>0</v>
      </c>
      <c r="AK16" s="37"/>
      <c r="AL16" s="85">
        <f t="shared" si="10"/>
        <v>0</v>
      </c>
    </row>
    <row r="17" spans="1:38" ht="16.5" thickBot="1" x14ac:dyDescent="0.3">
      <c r="A17" s="8">
        <v>113</v>
      </c>
      <c r="B17" s="9">
        <v>750</v>
      </c>
      <c r="C17" s="9">
        <f t="shared" si="0"/>
        <v>30</v>
      </c>
      <c r="D17" s="9">
        <v>23</v>
      </c>
      <c r="E17" s="51"/>
      <c r="F17" s="23"/>
      <c r="G17" s="8"/>
      <c r="H17" s="9"/>
      <c r="I17" s="151">
        <f t="shared" si="1"/>
        <v>0</v>
      </c>
      <c r="J17" s="20"/>
      <c r="K17" s="8"/>
      <c r="L17" s="9"/>
      <c r="M17" s="154">
        <f t="shared" si="2"/>
        <v>0</v>
      </c>
      <c r="N17" s="23"/>
      <c r="O17" s="8"/>
      <c r="P17" s="9"/>
      <c r="Q17" s="154">
        <f t="shared" si="3"/>
        <v>0</v>
      </c>
      <c r="R17" s="23"/>
      <c r="S17" s="8"/>
      <c r="T17" s="9"/>
      <c r="U17" s="154">
        <f t="shared" si="4"/>
        <v>0</v>
      </c>
      <c r="V17" s="23"/>
      <c r="W17" s="8"/>
      <c r="X17" s="9"/>
      <c r="Y17" s="154">
        <f t="shared" si="5"/>
        <v>0</v>
      </c>
      <c r="Z17" s="23"/>
      <c r="AA17" s="8"/>
      <c r="AB17" s="9"/>
      <c r="AC17" s="154">
        <f t="shared" si="6"/>
        <v>0</v>
      </c>
      <c r="AD17" s="23"/>
      <c r="AE17" s="8"/>
      <c r="AF17" s="9"/>
      <c r="AG17" s="155">
        <f t="shared" si="7"/>
        <v>0</v>
      </c>
      <c r="AH17" s="36">
        <f t="shared" si="8"/>
        <v>0</v>
      </c>
      <c r="AI17" s="93" t="s">
        <v>187</v>
      </c>
      <c r="AJ17" s="76">
        <f t="shared" si="9"/>
        <v>0</v>
      </c>
      <c r="AK17" s="37"/>
      <c r="AL17" s="85">
        <f t="shared" si="10"/>
        <v>0</v>
      </c>
    </row>
    <row r="18" spans="1:38" ht="16.5" thickBot="1" x14ac:dyDescent="0.3">
      <c r="A18" s="8">
        <v>114</v>
      </c>
      <c r="B18" s="46">
        <v>1055</v>
      </c>
      <c r="C18" s="9">
        <f>B18/25</f>
        <v>42.2</v>
      </c>
      <c r="D18" s="9">
        <v>23</v>
      </c>
      <c r="E18" s="51"/>
      <c r="F18" s="23"/>
      <c r="G18" s="8"/>
      <c r="H18" s="9"/>
      <c r="I18" s="156">
        <f t="shared" si="1"/>
        <v>0</v>
      </c>
      <c r="J18" s="20"/>
      <c r="K18" s="8"/>
      <c r="L18" s="9"/>
      <c r="M18" s="154">
        <f t="shared" si="2"/>
        <v>0</v>
      </c>
      <c r="N18" s="23"/>
      <c r="O18" s="8"/>
      <c r="P18" s="9"/>
      <c r="Q18" s="154">
        <f t="shared" si="3"/>
        <v>0</v>
      </c>
      <c r="R18" s="23"/>
      <c r="S18" s="8"/>
      <c r="T18" s="9"/>
      <c r="U18" s="154">
        <f t="shared" si="4"/>
        <v>0</v>
      </c>
      <c r="V18" s="23"/>
      <c r="W18" s="8"/>
      <c r="X18" s="9"/>
      <c r="Y18" s="154">
        <f t="shared" si="5"/>
        <v>0</v>
      </c>
      <c r="Z18" s="23"/>
      <c r="AA18" s="8"/>
      <c r="AB18" s="9"/>
      <c r="AC18" s="154">
        <f t="shared" si="6"/>
        <v>0</v>
      </c>
      <c r="AD18" s="23"/>
      <c r="AE18" s="8"/>
      <c r="AF18" s="9"/>
      <c r="AG18" s="155">
        <f t="shared" si="7"/>
        <v>0</v>
      </c>
      <c r="AH18" s="36">
        <f t="shared" si="8"/>
        <v>0</v>
      </c>
      <c r="AI18" s="37"/>
      <c r="AJ18" s="76">
        <f t="shared" si="9"/>
        <v>0</v>
      </c>
      <c r="AK18" s="37"/>
      <c r="AL18" s="85">
        <f t="shared" si="10"/>
        <v>0</v>
      </c>
    </row>
    <row r="19" spans="1:38" ht="16.5" thickBot="1" x14ac:dyDescent="0.3">
      <c r="A19" s="8">
        <v>115</v>
      </c>
      <c r="B19" s="46">
        <v>1200</v>
      </c>
      <c r="C19" s="9">
        <f t="shared" ref="C19:C22" si="11">B19/25</f>
        <v>48</v>
      </c>
      <c r="D19" s="9">
        <v>23</v>
      </c>
      <c r="E19" s="51"/>
      <c r="F19" s="23"/>
      <c r="G19" s="8"/>
      <c r="H19" s="9"/>
      <c r="I19" s="156">
        <f t="shared" si="1"/>
        <v>0</v>
      </c>
      <c r="J19" s="20"/>
      <c r="K19" s="8"/>
      <c r="L19" s="9"/>
      <c r="M19" s="154">
        <f t="shared" si="2"/>
        <v>0</v>
      </c>
      <c r="N19" s="23"/>
      <c r="O19" s="8"/>
      <c r="P19" s="9"/>
      <c r="Q19" s="154">
        <f t="shared" si="3"/>
        <v>0</v>
      </c>
      <c r="R19" s="23"/>
      <c r="S19" s="8"/>
      <c r="T19" s="9"/>
      <c r="U19" s="154">
        <f t="shared" si="4"/>
        <v>0</v>
      </c>
      <c r="V19" s="23"/>
      <c r="W19" s="8"/>
      <c r="X19" s="9"/>
      <c r="Y19" s="154">
        <f t="shared" si="5"/>
        <v>0</v>
      </c>
      <c r="Z19" s="23"/>
      <c r="AA19" s="8"/>
      <c r="AB19" s="9"/>
      <c r="AC19" s="154">
        <f t="shared" si="6"/>
        <v>0</v>
      </c>
      <c r="AD19" s="23"/>
      <c r="AE19" s="8"/>
      <c r="AF19" s="9"/>
      <c r="AG19" s="155">
        <f t="shared" si="7"/>
        <v>0</v>
      </c>
      <c r="AH19" s="36">
        <f t="shared" si="8"/>
        <v>0</v>
      </c>
      <c r="AI19" s="37"/>
      <c r="AJ19" s="76">
        <f t="shared" si="9"/>
        <v>0</v>
      </c>
      <c r="AK19" s="37"/>
      <c r="AL19" s="85">
        <f t="shared" si="10"/>
        <v>0</v>
      </c>
    </row>
    <row r="20" spans="1:38" ht="16.5" thickBot="1" x14ac:dyDescent="0.3">
      <c r="A20" s="8">
        <v>116</v>
      </c>
      <c r="B20" s="46">
        <v>1365</v>
      </c>
      <c r="C20" s="9">
        <f t="shared" si="11"/>
        <v>54.6</v>
      </c>
      <c r="D20" s="9">
        <v>23</v>
      </c>
      <c r="E20" s="51"/>
      <c r="F20" s="23"/>
      <c r="G20" s="8"/>
      <c r="H20" s="9"/>
      <c r="I20" s="151">
        <f t="shared" si="1"/>
        <v>0</v>
      </c>
      <c r="J20" s="20"/>
      <c r="K20" s="8"/>
      <c r="L20" s="9"/>
      <c r="M20" s="154">
        <f t="shared" si="2"/>
        <v>0</v>
      </c>
      <c r="N20" s="23"/>
      <c r="O20" s="8"/>
      <c r="P20" s="9"/>
      <c r="Q20" s="154">
        <f t="shared" si="3"/>
        <v>0</v>
      </c>
      <c r="R20" s="23"/>
      <c r="S20" s="8"/>
      <c r="T20" s="9"/>
      <c r="U20" s="154">
        <f t="shared" si="4"/>
        <v>0</v>
      </c>
      <c r="V20" s="23"/>
      <c r="W20" s="8"/>
      <c r="X20" s="9"/>
      <c r="Y20" s="154">
        <f t="shared" si="5"/>
        <v>0</v>
      </c>
      <c r="Z20" s="23"/>
      <c r="AA20" s="8"/>
      <c r="AB20" s="9"/>
      <c r="AC20" s="154">
        <f t="shared" si="6"/>
        <v>0</v>
      </c>
      <c r="AD20" s="23"/>
      <c r="AE20" s="8"/>
      <c r="AF20" s="9"/>
      <c r="AG20" s="155">
        <f t="shared" si="7"/>
        <v>0</v>
      </c>
      <c r="AH20" s="36">
        <f t="shared" si="8"/>
        <v>0</v>
      </c>
      <c r="AI20" s="37"/>
      <c r="AJ20" s="76">
        <f t="shared" si="9"/>
        <v>0</v>
      </c>
      <c r="AK20" s="37"/>
      <c r="AL20" s="85">
        <f t="shared" si="10"/>
        <v>0</v>
      </c>
    </row>
    <row r="21" spans="1:38" ht="16.5" thickBot="1" x14ac:dyDescent="0.3">
      <c r="A21" s="8">
        <v>117</v>
      </c>
      <c r="B21" s="46">
        <v>1300</v>
      </c>
      <c r="C21" s="9">
        <f t="shared" si="11"/>
        <v>52</v>
      </c>
      <c r="D21" s="9">
        <v>23</v>
      </c>
      <c r="E21" s="51"/>
      <c r="F21" s="23"/>
      <c r="G21" s="8"/>
      <c r="H21" s="9"/>
      <c r="I21" s="156">
        <f t="shared" si="1"/>
        <v>0</v>
      </c>
      <c r="J21" s="20"/>
      <c r="K21" s="8"/>
      <c r="L21" s="9"/>
      <c r="M21" s="154">
        <f t="shared" si="2"/>
        <v>0</v>
      </c>
      <c r="N21" s="23"/>
      <c r="O21" s="8"/>
      <c r="P21" s="9"/>
      <c r="Q21" s="10">
        <f t="shared" si="3"/>
        <v>0</v>
      </c>
      <c r="R21" s="23"/>
      <c r="S21" s="8"/>
      <c r="T21" s="9"/>
      <c r="U21" s="154">
        <f t="shared" si="4"/>
        <v>0</v>
      </c>
      <c r="V21" s="23"/>
      <c r="W21" s="8"/>
      <c r="X21" s="9"/>
      <c r="Y21" s="154">
        <f t="shared" si="5"/>
        <v>0</v>
      </c>
      <c r="Z21" s="23"/>
      <c r="AA21" s="8"/>
      <c r="AB21" s="9"/>
      <c r="AC21" s="154">
        <f t="shared" si="6"/>
        <v>0</v>
      </c>
      <c r="AD21" s="23"/>
      <c r="AE21" s="8"/>
      <c r="AF21" s="9"/>
      <c r="AG21" s="155">
        <f t="shared" si="7"/>
        <v>0</v>
      </c>
      <c r="AH21" s="36">
        <f t="shared" si="8"/>
        <v>0</v>
      </c>
      <c r="AI21" s="37"/>
      <c r="AJ21" s="76">
        <f t="shared" si="9"/>
        <v>0</v>
      </c>
      <c r="AK21" s="37"/>
      <c r="AL21" s="85">
        <f t="shared" si="10"/>
        <v>0</v>
      </c>
    </row>
    <row r="22" spans="1:38" ht="16.5" thickBot="1" x14ac:dyDescent="0.3">
      <c r="A22" s="8">
        <v>118</v>
      </c>
      <c r="B22" s="9">
        <v>900</v>
      </c>
      <c r="C22" s="9">
        <f t="shared" si="11"/>
        <v>36</v>
      </c>
      <c r="D22" s="9">
        <v>23</v>
      </c>
      <c r="E22" s="51"/>
      <c r="F22" s="23"/>
      <c r="G22" s="8"/>
      <c r="H22" s="9"/>
      <c r="I22" s="151">
        <f t="shared" si="1"/>
        <v>0</v>
      </c>
      <c r="J22" s="20"/>
      <c r="K22" s="8"/>
      <c r="L22" s="9"/>
      <c r="M22" s="154">
        <f t="shared" si="2"/>
        <v>0</v>
      </c>
      <c r="N22" s="23"/>
      <c r="O22" s="8"/>
      <c r="P22" s="9"/>
      <c r="Q22" s="154">
        <f t="shared" si="3"/>
        <v>0</v>
      </c>
      <c r="R22" s="23"/>
      <c r="S22" s="8"/>
      <c r="T22" s="9"/>
      <c r="U22" s="154">
        <f t="shared" si="4"/>
        <v>0</v>
      </c>
      <c r="V22" s="23"/>
      <c r="W22" s="8"/>
      <c r="X22" s="9"/>
      <c r="Y22" s="154">
        <f t="shared" si="5"/>
        <v>0</v>
      </c>
      <c r="Z22" s="23"/>
      <c r="AA22" s="8"/>
      <c r="AB22" s="9"/>
      <c r="AC22" s="154">
        <f t="shared" si="6"/>
        <v>0</v>
      </c>
      <c r="AD22" s="23"/>
      <c r="AE22" s="8"/>
      <c r="AF22" s="9"/>
      <c r="AG22" s="155">
        <f t="shared" si="7"/>
        <v>0</v>
      </c>
      <c r="AH22" s="36">
        <f t="shared" si="8"/>
        <v>0</v>
      </c>
      <c r="AI22" s="37"/>
      <c r="AJ22" s="76">
        <f t="shared" si="9"/>
        <v>0</v>
      </c>
      <c r="AK22" s="37"/>
      <c r="AL22" s="85">
        <f t="shared" si="10"/>
        <v>0</v>
      </c>
    </row>
    <row r="23" spans="1:38" ht="16.5" thickBot="1" x14ac:dyDescent="0.3">
      <c r="A23" s="8">
        <v>119</v>
      </c>
      <c r="B23" s="9">
        <v>800</v>
      </c>
      <c r="C23" s="9">
        <f>B23/25</f>
        <v>32</v>
      </c>
      <c r="D23" s="9">
        <v>23</v>
      </c>
      <c r="E23" s="51"/>
      <c r="F23" s="23"/>
      <c r="G23" s="8"/>
      <c r="H23" s="9"/>
      <c r="I23" s="151">
        <f t="shared" si="1"/>
        <v>0</v>
      </c>
      <c r="J23" s="20"/>
      <c r="K23" s="8"/>
      <c r="L23" s="9"/>
      <c r="M23" s="154">
        <f t="shared" si="2"/>
        <v>0</v>
      </c>
      <c r="N23" s="23"/>
      <c r="O23" s="8"/>
      <c r="P23" s="9"/>
      <c r="Q23" s="154">
        <f t="shared" si="3"/>
        <v>0</v>
      </c>
      <c r="R23" s="23"/>
      <c r="S23" s="8"/>
      <c r="T23" s="9"/>
      <c r="U23" s="154">
        <f t="shared" si="4"/>
        <v>0</v>
      </c>
      <c r="V23" s="23"/>
      <c r="W23" s="8"/>
      <c r="X23" s="9"/>
      <c r="Y23" s="154">
        <f t="shared" si="5"/>
        <v>0</v>
      </c>
      <c r="Z23" s="23"/>
      <c r="AA23" s="8"/>
      <c r="AB23" s="9"/>
      <c r="AC23" s="154">
        <f t="shared" si="6"/>
        <v>0</v>
      </c>
      <c r="AD23" s="23"/>
      <c r="AE23" s="8"/>
      <c r="AF23" s="9"/>
      <c r="AG23" s="155">
        <f t="shared" si="7"/>
        <v>0</v>
      </c>
      <c r="AH23" s="36">
        <f t="shared" si="8"/>
        <v>0</v>
      </c>
      <c r="AI23" s="37"/>
      <c r="AJ23" s="76">
        <f t="shared" si="9"/>
        <v>0</v>
      </c>
      <c r="AK23" s="37"/>
      <c r="AL23" s="85">
        <f t="shared" si="10"/>
        <v>0</v>
      </c>
    </row>
    <row r="24" spans="1:38" ht="16.5" thickBot="1" x14ac:dyDescent="0.3">
      <c r="A24" s="8">
        <v>120</v>
      </c>
      <c r="B24" s="9">
        <v>750</v>
      </c>
      <c r="C24" s="9">
        <f t="shared" ref="C24:C49" si="12">B24/25</f>
        <v>30</v>
      </c>
      <c r="D24" s="9">
        <v>23</v>
      </c>
      <c r="E24" s="51"/>
      <c r="F24" s="23"/>
      <c r="G24" s="8"/>
      <c r="H24" s="9"/>
      <c r="I24" s="151">
        <f t="shared" si="1"/>
        <v>0</v>
      </c>
      <c r="J24" s="20"/>
      <c r="K24" s="8"/>
      <c r="L24" s="9"/>
      <c r="M24" s="154">
        <f t="shared" si="2"/>
        <v>0</v>
      </c>
      <c r="N24" s="23"/>
      <c r="O24" s="8"/>
      <c r="P24" s="9"/>
      <c r="Q24" s="154">
        <f t="shared" si="3"/>
        <v>0</v>
      </c>
      <c r="R24" s="23"/>
      <c r="S24" s="8"/>
      <c r="T24" s="9"/>
      <c r="U24" s="154">
        <f t="shared" si="4"/>
        <v>0</v>
      </c>
      <c r="V24" s="23"/>
      <c r="W24" s="8"/>
      <c r="X24" s="9"/>
      <c r="Y24" s="154">
        <f t="shared" si="5"/>
        <v>0</v>
      </c>
      <c r="Z24" s="23"/>
      <c r="AA24" s="8"/>
      <c r="AB24" s="9"/>
      <c r="AC24" s="154">
        <f t="shared" si="6"/>
        <v>0</v>
      </c>
      <c r="AD24" s="23"/>
      <c r="AE24" s="8"/>
      <c r="AF24" s="9"/>
      <c r="AG24" s="155">
        <f t="shared" si="7"/>
        <v>0</v>
      </c>
      <c r="AH24" s="36">
        <f t="shared" si="8"/>
        <v>0</v>
      </c>
      <c r="AI24" s="37"/>
      <c r="AJ24" s="76">
        <f t="shared" si="9"/>
        <v>0</v>
      </c>
      <c r="AK24" s="37"/>
      <c r="AL24" s="85">
        <f t="shared" si="10"/>
        <v>0</v>
      </c>
    </row>
    <row r="25" spans="1:38" ht="16.5" thickBot="1" x14ac:dyDescent="0.3">
      <c r="A25" s="8">
        <v>121</v>
      </c>
      <c r="B25" s="9">
        <v>750</v>
      </c>
      <c r="C25" s="9">
        <f t="shared" si="12"/>
        <v>30</v>
      </c>
      <c r="D25" s="9">
        <v>23</v>
      </c>
      <c r="E25" s="51"/>
      <c r="F25" s="23"/>
      <c r="G25" s="8"/>
      <c r="H25" s="9"/>
      <c r="I25" s="156">
        <f t="shared" si="1"/>
        <v>0</v>
      </c>
      <c r="J25" s="20"/>
      <c r="K25" s="8"/>
      <c r="L25" s="9"/>
      <c r="M25" s="154">
        <f t="shared" si="2"/>
        <v>0</v>
      </c>
      <c r="N25" s="23"/>
      <c r="O25" s="8"/>
      <c r="P25" s="9"/>
      <c r="Q25" s="154">
        <f t="shared" si="3"/>
        <v>0</v>
      </c>
      <c r="R25" s="23"/>
      <c r="S25" s="8"/>
      <c r="T25" s="9"/>
      <c r="U25" s="154">
        <f t="shared" si="4"/>
        <v>0</v>
      </c>
      <c r="V25" s="23"/>
      <c r="W25" s="8"/>
      <c r="X25" s="9"/>
      <c r="Y25" s="154">
        <f t="shared" si="5"/>
        <v>0</v>
      </c>
      <c r="Z25" s="23"/>
      <c r="AA25" s="8"/>
      <c r="AB25" s="9"/>
      <c r="AC25" s="154">
        <f t="shared" si="6"/>
        <v>0</v>
      </c>
      <c r="AD25" s="23"/>
      <c r="AE25" s="8"/>
      <c r="AF25" s="9"/>
      <c r="AG25" s="155">
        <f t="shared" si="7"/>
        <v>0</v>
      </c>
      <c r="AH25" s="36">
        <f t="shared" si="8"/>
        <v>0</v>
      </c>
      <c r="AI25" s="37"/>
      <c r="AJ25" s="76">
        <f t="shared" si="9"/>
        <v>0</v>
      </c>
      <c r="AK25" s="37"/>
      <c r="AL25" s="85">
        <f t="shared" si="10"/>
        <v>0</v>
      </c>
    </row>
    <row r="26" spans="1:38" ht="16.5" thickBot="1" x14ac:dyDescent="0.3">
      <c r="A26" s="8">
        <v>122</v>
      </c>
      <c r="B26" s="9">
        <v>750</v>
      </c>
      <c r="C26" s="9">
        <f t="shared" si="12"/>
        <v>30</v>
      </c>
      <c r="D26" s="9">
        <v>23</v>
      </c>
      <c r="E26" s="51"/>
      <c r="F26" s="23"/>
      <c r="G26" s="8"/>
      <c r="H26" s="9"/>
      <c r="I26" s="156">
        <f t="shared" si="1"/>
        <v>0</v>
      </c>
      <c r="J26" s="20"/>
      <c r="K26" s="8"/>
      <c r="L26" s="9"/>
      <c r="M26" s="154">
        <f t="shared" si="2"/>
        <v>0</v>
      </c>
      <c r="N26" s="23"/>
      <c r="O26" s="8"/>
      <c r="P26" s="9"/>
      <c r="Q26" s="154">
        <f t="shared" si="3"/>
        <v>0</v>
      </c>
      <c r="R26" s="23"/>
      <c r="S26" s="8"/>
      <c r="T26" s="9"/>
      <c r="U26" s="154">
        <f t="shared" si="4"/>
        <v>0</v>
      </c>
      <c r="V26" s="23"/>
      <c r="W26" s="8"/>
      <c r="X26" s="9"/>
      <c r="Y26" s="154">
        <f t="shared" si="5"/>
        <v>0</v>
      </c>
      <c r="Z26" s="23"/>
      <c r="AA26" s="8"/>
      <c r="AB26" s="9"/>
      <c r="AC26" s="154">
        <f t="shared" si="6"/>
        <v>0</v>
      </c>
      <c r="AD26" s="23"/>
      <c r="AE26" s="8"/>
      <c r="AF26" s="9"/>
      <c r="AG26" s="155">
        <f t="shared" si="7"/>
        <v>0</v>
      </c>
      <c r="AH26" s="36">
        <f t="shared" si="8"/>
        <v>0</v>
      </c>
      <c r="AI26" s="37"/>
      <c r="AJ26" s="76">
        <f t="shared" si="9"/>
        <v>0</v>
      </c>
      <c r="AK26" s="37"/>
      <c r="AL26" s="85">
        <f t="shared" si="10"/>
        <v>0</v>
      </c>
    </row>
    <row r="27" spans="1:38" ht="16.5" thickBot="1" x14ac:dyDescent="0.3">
      <c r="A27" s="8">
        <v>123</v>
      </c>
      <c r="B27" s="46">
        <v>1000</v>
      </c>
      <c r="C27" s="9">
        <v>8</v>
      </c>
      <c r="D27" s="9">
        <v>23</v>
      </c>
      <c r="E27" s="51"/>
      <c r="F27" s="23"/>
      <c r="G27" s="8"/>
      <c r="H27" s="9"/>
      <c r="I27" s="151">
        <f t="shared" si="1"/>
        <v>0</v>
      </c>
      <c r="J27" s="20"/>
      <c r="K27" s="8"/>
      <c r="L27" s="9"/>
      <c r="M27" s="154">
        <f t="shared" si="2"/>
        <v>0</v>
      </c>
      <c r="N27" s="23"/>
      <c r="O27" s="8"/>
      <c r="P27" s="9"/>
      <c r="Q27" s="154">
        <f t="shared" si="3"/>
        <v>0</v>
      </c>
      <c r="R27" s="23"/>
      <c r="S27" s="8"/>
      <c r="T27" s="9"/>
      <c r="U27" s="154">
        <f t="shared" si="4"/>
        <v>0</v>
      </c>
      <c r="V27" s="23"/>
      <c r="W27" s="8"/>
      <c r="X27" s="9"/>
      <c r="Y27" s="154">
        <f t="shared" si="5"/>
        <v>0</v>
      </c>
      <c r="Z27" s="23"/>
      <c r="AA27" s="8"/>
      <c r="AB27" s="9"/>
      <c r="AC27" s="154">
        <f t="shared" si="6"/>
        <v>0</v>
      </c>
      <c r="AD27" s="23"/>
      <c r="AE27" s="8"/>
      <c r="AF27" s="9"/>
      <c r="AG27" s="155">
        <f t="shared" si="7"/>
        <v>0</v>
      </c>
      <c r="AH27" s="36">
        <f t="shared" si="8"/>
        <v>0</v>
      </c>
      <c r="AI27" s="37"/>
      <c r="AJ27" s="76">
        <f t="shared" si="9"/>
        <v>0</v>
      </c>
      <c r="AK27" s="37"/>
      <c r="AL27" s="85">
        <f t="shared" si="10"/>
        <v>0</v>
      </c>
    </row>
    <row r="28" spans="1:38" ht="16.5" thickBot="1" x14ac:dyDescent="0.3">
      <c r="A28" s="8">
        <v>124</v>
      </c>
      <c r="B28" s="9">
        <v>560</v>
      </c>
      <c r="C28" s="9">
        <v>4</v>
      </c>
      <c r="D28" s="9">
        <v>23</v>
      </c>
      <c r="E28" s="51"/>
      <c r="F28" s="23"/>
      <c r="G28" s="8"/>
      <c r="H28" s="9"/>
      <c r="I28" s="151">
        <f t="shared" si="1"/>
        <v>0</v>
      </c>
      <c r="J28" s="20"/>
      <c r="K28" s="8"/>
      <c r="L28" s="9"/>
      <c r="M28" s="154">
        <f t="shared" si="2"/>
        <v>0</v>
      </c>
      <c r="N28" s="23"/>
      <c r="O28" s="8"/>
      <c r="P28" s="9"/>
      <c r="Q28" s="154">
        <f t="shared" si="3"/>
        <v>0</v>
      </c>
      <c r="R28" s="23"/>
      <c r="S28" s="8"/>
      <c r="T28" s="9"/>
      <c r="U28" s="154">
        <f t="shared" si="4"/>
        <v>0</v>
      </c>
      <c r="V28" s="23"/>
      <c r="W28" s="8"/>
      <c r="X28" s="9"/>
      <c r="Y28" s="154">
        <f t="shared" si="5"/>
        <v>0</v>
      </c>
      <c r="Z28" s="23"/>
      <c r="AA28" s="8"/>
      <c r="AB28" s="9"/>
      <c r="AC28" s="154">
        <f t="shared" si="6"/>
        <v>0</v>
      </c>
      <c r="AD28" s="23"/>
      <c r="AE28" s="8"/>
      <c r="AF28" s="9"/>
      <c r="AG28" s="155">
        <f t="shared" si="7"/>
        <v>0</v>
      </c>
      <c r="AH28" s="36">
        <f t="shared" si="8"/>
        <v>0</v>
      </c>
      <c r="AI28" s="37"/>
      <c r="AJ28" s="76">
        <f t="shared" si="9"/>
        <v>0</v>
      </c>
      <c r="AK28" s="37"/>
      <c r="AL28" s="85">
        <f t="shared" si="10"/>
        <v>0</v>
      </c>
    </row>
    <row r="29" spans="1:38" ht="16.5" thickBot="1" x14ac:dyDescent="0.3">
      <c r="A29" s="8">
        <v>125</v>
      </c>
      <c r="B29" s="9">
        <v>580</v>
      </c>
      <c r="C29" s="9">
        <f t="shared" si="12"/>
        <v>23.2</v>
      </c>
      <c r="D29" s="9">
        <v>23</v>
      </c>
      <c r="E29" s="51"/>
      <c r="F29" s="23"/>
      <c r="G29" s="8"/>
      <c r="H29" s="9"/>
      <c r="I29" s="151">
        <f t="shared" si="1"/>
        <v>0</v>
      </c>
      <c r="J29" s="20"/>
      <c r="K29" s="8"/>
      <c r="L29" s="9"/>
      <c r="M29" s="154">
        <f t="shared" si="2"/>
        <v>0</v>
      </c>
      <c r="N29" s="23"/>
      <c r="O29" s="8"/>
      <c r="P29" s="9"/>
      <c r="Q29" s="154">
        <f t="shared" si="3"/>
        <v>0</v>
      </c>
      <c r="R29" s="23"/>
      <c r="S29" s="8"/>
      <c r="T29" s="9"/>
      <c r="U29" s="154">
        <f t="shared" si="4"/>
        <v>0</v>
      </c>
      <c r="V29" s="23"/>
      <c r="W29" s="8"/>
      <c r="X29" s="9"/>
      <c r="Y29" s="154">
        <f t="shared" si="5"/>
        <v>0</v>
      </c>
      <c r="Z29" s="23"/>
      <c r="AA29" s="8"/>
      <c r="AB29" s="9"/>
      <c r="AC29" s="154">
        <f t="shared" si="6"/>
        <v>0</v>
      </c>
      <c r="AD29" s="23"/>
      <c r="AE29" s="8"/>
      <c r="AF29" s="9"/>
      <c r="AG29" s="155">
        <f t="shared" si="7"/>
        <v>0</v>
      </c>
      <c r="AH29" s="36">
        <f t="shared" si="8"/>
        <v>0</v>
      </c>
      <c r="AI29" s="37"/>
      <c r="AJ29" s="76">
        <f t="shared" si="9"/>
        <v>0</v>
      </c>
      <c r="AK29" s="37"/>
      <c r="AL29" s="85">
        <f t="shared" si="10"/>
        <v>0</v>
      </c>
    </row>
    <row r="30" spans="1:38" ht="16.5" thickBot="1" x14ac:dyDescent="0.3">
      <c r="A30" s="8">
        <v>126</v>
      </c>
      <c r="B30" s="46">
        <v>1200</v>
      </c>
      <c r="C30" s="9">
        <f t="shared" si="12"/>
        <v>48</v>
      </c>
      <c r="D30" s="9">
        <v>23</v>
      </c>
      <c r="E30" s="51"/>
      <c r="F30" s="23"/>
      <c r="G30" s="8"/>
      <c r="H30" s="9"/>
      <c r="I30" s="151">
        <f t="shared" si="1"/>
        <v>0</v>
      </c>
      <c r="J30" s="20"/>
      <c r="K30" s="8"/>
      <c r="L30" s="9"/>
      <c r="M30" s="154">
        <f t="shared" si="2"/>
        <v>0</v>
      </c>
      <c r="N30" s="23"/>
      <c r="O30" s="8"/>
      <c r="P30" s="9"/>
      <c r="Q30" s="154">
        <f t="shared" si="3"/>
        <v>0</v>
      </c>
      <c r="R30" s="23"/>
      <c r="S30" s="8"/>
      <c r="T30" s="9"/>
      <c r="U30" s="154">
        <f t="shared" si="4"/>
        <v>0</v>
      </c>
      <c r="V30" s="23"/>
      <c r="W30" s="8"/>
      <c r="X30" s="9"/>
      <c r="Y30" s="154">
        <f t="shared" si="5"/>
        <v>0</v>
      </c>
      <c r="Z30" s="23"/>
      <c r="AA30" s="8"/>
      <c r="AB30" s="9"/>
      <c r="AC30" s="154">
        <f t="shared" si="6"/>
        <v>0</v>
      </c>
      <c r="AD30" s="23"/>
      <c r="AE30" s="8"/>
      <c r="AF30" s="9"/>
      <c r="AG30" s="155">
        <f t="shared" si="7"/>
        <v>0</v>
      </c>
      <c r="AH30" s="36">
        <f t="shared" si="8"/>
        <v>0</v>
      </c>
      <c r="AI30" s="37"/>
      <c r="AJ30" s="76">
        <f t="shared" si="9"/>
        <v>0</v>
      </c>
      <c r="AK30" s="37"/>
      <c r="AL30" s="85">
        <f t="shared" si="10"/>
        <v>0</v>
      </c>
    </row>
    <row r="31" spans="1:38" ht="16.5" thickBot="1" x14ac:dyDescent="0.3">
      <c r="A31" s="8">
        <v>127</v>
      </c>
      <c r="B31" s="46">
        <v>1600</v>
      </c>
      <c r="C31" s="9">
        <f t="shared" si="12"/>
        <v>64</v>
      </c>
      <c r="D31" s="9">
        <v>23</v>
      </c>
      <c r="E31" s="51"/>
      <c r="F31" s="23"/>
      <c r="G31" s="8"/>
      <c r="H31" s="9"/>
      <c r="I31" s="156">
        <f t="shared" si="1"/>
        <v>0</v>
      </c>
      <c r="J31" s="20"/>
      <c r="K31" s="8"/>
      <c r="L31" s="9"/>
      <c r="M31" s="154">
        <f t="shared" si="2"/>
        <v>0</v>
      </c>
      <c r="N31" s="23"/>
      <c r="O31" s="8"/>
      <c r="P31" s="9"/>
      <c r="Q31" s="154">
        <f t="shared" si="3"/>
        <v>0</v>
      </c>
      <c r="R31" s="23"/>
      <c r="S31" s="8"/>
      <c r="T31" s="9"/>
      <c r="U31" s="154">
        <f t="shared" si="4"/>
        <v>0</v>
      </c>
      <c r="V31" s="23"/>
      <c r="W31" s="8"/>
      <c r="X31" s="9"/>
      <c r="Y31" s="154">
        <f t="shared" si="5"/>
        <v>0</v>
      </c>
      <c r="Z31" s="23"/>
      <c r="AA31" s="8"/>
      <c r="AB31" s="9"/>
      <c r="AC31" s="154">
        <f t="shared" si="6"/>
        <v>0</v>
      </c>
      <c r="AD31" s="23"/>
      <c r="AE31" s="8"/>
      <c r="AF31" s="9"/>
      <c r="AG31" s="155">
        <f t="shared" si="7"/>
        <v>0</v>
      </c>
      <c r="AH31" s="36">
        <f t="shared" si="8"/>
        <v>0</v>
      </c>
      <c r="AI31" s="37"/>
      <c r="AJ31" s="76">
        <f t="shared" si="9"/>
        <v>0</v>
      </c>
      <c r="AK31" s="37"/>
      <c r="AL31" s="85">
        <f t="shared" si="10"/>
        <v>0</v>
      </c>
    </row>
    <row r="32" spans="1:38" ht="16.5" thickBot="1" x14ac:dyDescent="0.3">
      <c r="A32" s="8">
        <v>128</v>
      </c>
      <c r="B32" s="46">
        <v>1422</v>
      </c>
      <c r="C32" s="9">
        <f t="shared" si="12"/>
        <v>56.88</v>
      </c>
      <c r="D32" s="9">
        <v>23</v>
      </c>
      <c r="E32" s="51"/>
      <c r="F32" s="23"/>
      <c r="G32" s="8"/>
      <c r="H32" s="9"/>
      <c r="I32" s="151">
        <f t="shared" si="1"/>
        <v>0</v>
      </c>
      <c r="J32" s="20"/>
      <c r="K32" s="8"/>
      <c r="L32" s="9"/>
      <c r="M32" s="154">
        <f t="shared" si="2"/>
        <v>0</v>
      </c>
      <c r="N32" s="23"/>
      <c r="O32" s="8"/>
      <c r="P32" s="9"/>
      <c r="Q32" s="154">
        <f t="shared" si="3"/>
        <v>0</v>
      </c>
      <c r="R32" s="23"/>
      <c r="S32" s="8"/>
      <c r="T32" s="9"/>
      <c r="U32" s="154">
        <f t="shared" si="4"/>
        <v>0</v>
      </c>
      <c r="V32" s="23"/>
      <c r="W32" s="8"/>
      <c r="X32" s="9"/>
      <c r="Y32" s="154">
        <f t="shared" si="5"/>
        <v>0</v>
      </c>
      <c r="Z32" s="23"/>
      <c r="AA32" s="8"/>
      <c r="AB32" s="9"/>
      <c r="AC32" s="154">
        <f t="shared" si="6"/>
        <v>0</v>
      </c>
      <c r="AD32" s="23"/>
      <c r="AE32" s="8"/>
      <c r="AF32" s="9"/>
      <c r="AG32" s="155">
        <f t="shared" si="7"/>
        <v>0</v>
      </c>
      <c r="AH32" s="36">
        <f t="shared" si="8"/>
        <v>0</v>
      </c>
      <c r="AI32" s="37"/>
      <c r="AJ32" s="76">
        <f t="shared" si="9"/>
        <v>0</v>
      </c>
      <c r="AK32" s="37"/>
      <c r="AL32" s="85">
        <f t="shared" si="10"/>
        <v>0</v>
      </c>
    </row>
    <row r="33" spans="1:38" ht="16.5" thickBot="1" x14ac:dyDescent="0.3">
      <c r="A33" s="8">
        <v>129</v>
      </c>
      <c r="B33" s="9">
        <v>850</v>
      </c>
      <c r="C33" s="9">
        <f t="shared" si="12"/>
        <v>34</v>
      </c>
      <c r="D33" s="9">
        <v>23</v>
      </c>
      <c r="E33" s="51"/>
      <c r="F33" s="23"/>
      <c r="G33" s="8"/>
      <c r="H33" s="9"/>
      <c r="I33" s="156">
        <f t="shared" si="1"/>
        <v>0</v>
      </c>
      <c r="J33" s="20"/>
      <c r="K33" s="8"/>
      <c r="L33" s="9"/>
      <c r="M33" s="154">
        <f t="shared" si="2"/>
        <v>0</v>
      </c>
      <c r="N33" s="23"/>
      <c r="O33" s="8"/>
      <c r="P33" s="9"/>
      <c r="Q33" s="154">
        <f t="shared" si="3"/>
        <v>0</v>
      </c>
      <c r="R33" s="23"/>
      <c r="S33" s="8"/>
      <c r="T33" s="9"/>
      <c r="U33" s="154">
        <f t="shared" si="4"/>
        <v>0</v>
      </c>
      <c r="V33" s="23"/>
      <c r="W33" s="8"/>
      <c r="X33" s="9"/>
      <c r="Y33" s="154">
        <f t="shared" si="5"/>
        <v>0</v>
      </c>
      <c r="Z33" s="23"/>
      <c r="AA33" s="8"/>
      <c r="AB33" s="9"/>
      <c r="AC33" s="154">
        <f t="shared" si="6"/>
        <v>0</v>
      </c>
      <c r="AD33" s="23"/>
      <c r="AE33" s="8"/>
      <c r="AF33" s="9"/>
      <c r="AG33" s="155">
        <f t="shared" si="7"/>
        <v>0</v>
      </c>
      <c r="AH33" s="36">
        <f t="shared" si="8"/>
        <v>0</v>
      </c>
      <c r="AI33" s="37"/>
      <c r="AJ33" s="76">
        <f t="shared" si="9"/>
        <v>0</v>
      </c>
      <c r="AK33" s="37"/>
      <c r="AL33" s="85">
        <f t="shared" si="10"/>
        <v>0</v>
      </c>
    </row>
    <row r="34" spans="1:38" ht="16.5" thickBot="1" x14ac:dyDescent="0.3">
      <c r="A34" s="8">
        <v>130</v>
      </c>
      <c r="B34" s="9">
        <v>860</v>
      </c>
      <c r="C34" s="9">
        <f t="shared" si="12"/>
        <v>34.4</v>
      </c>
      <c r="D34" s="9">
        <v>23</v>
      </c>
      <c r="E34" s="51"/>
      <c r="F34" s="23"/>
      <c r="G34" s="8"/>
      <c r="H34" s="9"/>
      <c r="I34" s="156">
        <f t="shared" si="1"/>
        <v>0</v>
      </c>
      <c r="J34" s="20"/>
      <c r="K34" s="8"/>
      <c r="L34" s="9"/>
      <c r="M34" s="154">
        <f t="shared" si="2"/>
        <v>0</v>
      </c>
      <c r="N34" s="23"/>
      <c r="O34" s="8"/>
      <c r="P34" s="9"/>
      <c r="Q34" s="154">
        <f t="shared" si="3"/>
        <v>0</v>
      </c>
      <c r="R34" s="23"/>
      <c r="S34" s="8"/>
      <c r="T34" s="9"/>
      <c r="U34" s="154">
        <f t="shared" si="4"/>
        <v>0</v>
      </c>
      <c r="V34" s="23"/>
      <c r="W34" s="8"/>
      <c r="X34" s="9"/>
      <c r="Y34" s="154">
        <f t="shared" si="5"/>
        <v>0</v>
      </c>
      <c r="Z34" s="23"/>
      <c r="AA34" s="8"/>
      <c r="AB34" s="9"/>
      <c r="AC34" s="154">
        <f t="shared" si="6"/>
        <v>0</v>
      </c>
      <c r="AD34" s="23"/>
      <c r="AE34" s="8"/>
      <c r="AF34" s="9"/>
      <c r="AG34" s="155">
        <f t="shared" si="7"/>
        <v>0</v>
      </c>
      <c r="AH34" s="36">
        <f t="shared" si="8"/>
        <v>0</v>
      </c>
      <c r="AI34" s="37"/>
      <c r="AJ34" s="76">
        <f t="shared" si="9"/>
        <v>0</v>
      </c>
      <c r="AK34" s="37"/>
      <c r="AL34" s="85">
        <f t="shared" si="10"/>
        <v>0</v>
      </c>
    </row>
    <row r="35" spans="1:38" ht="16.5" thickBot="1" x14ac:dyDescent="0.3">
      <c r="A35" s="8">
        <v>131</v>
      </c>
      <c r="B35" s="9">
        <v>800</v>
      </c>
      <c r="C35" s="9">
        <f t="shared" si="12"/>
        <v>32</v>
      </c>
      <c r="D35" s="9">
        <v>23</v>
      </c>
      <c r="E35" s="51"/>
      <c r="F35" s="23"/>
      <c r="G35" s="8"/>
      <c r="H35" s="9"/>
      <c r="I35" s="156">
        <f t="shared" si="1"/>
        <v>0</v>
      </c>
      <c r="J35" s="20"/>
      <c r="K35" s="8"/>
      <c r="L35" s="9"/>
      <c r="M35" s="154">
        <f t="shared" si="2"/>
        <v>0</v>
      </c>
      <c r="N35" s="23"/>
      <c r="O35" s="8"/>
      <c r="P35" s="9"/>
      <c r="Q35" s="154">
        <f t="shared" si="3"/>
        <v>0</v>
      </c>
      <c r="R35" s="23"/>
      <c r="S35" s="8"/>
      <c r="T35" s="9"/>
      <c r="U35" s="154">
        <f t="shared" si="4"/>
        <v>0</v>
      </c>
      <c r="V35" s="23"/>
      <c r="W35" s="8"/>
      <c r="X35" s="9"/>
      <c r="Y35" s="154">
        <f t="shared" si="5"/>
        <v>0</v>
      </c>
      <c r="Z35" s="23"/>
      <c r="AA35" s="8"/>
      <c r="AB35" s="9"/>
      <c r="AC35" s="154">
        <f t="shared" si="6"/>
        <v>0</v>
      </c>
      <c r="AD35" s="23"/>
      <c r="AE35" s="8"/>
      <c r="AF35" s="9"/>
      <c r="AG35" s="155">
        <f t="shared" si="7"/>
        <v>0</v>
      </c>
      <c r="AH35" s="36">
        <f t="shared" si="8"/>
        <v>0</v>
      </c>
      <c r="AI35" s="37"/>
      <c r="AJ35" s="76">
        <f t="shared" si="9"/>
        <v>0</v>
      </c>
      <c r="AK35" s="37"/>
      <c r="AL35" s="85">
        <f t="shared" si="10"/>
        <v>0</v>
      </c>
    </row>
    <row r="36" spans="1:38" ht="16.5" thickBot="1" x14ac:dyDescent="0.3">
      <c r="A36" s="8">
        <v>132</v>
      </c>
      <c r="B36" s="46">
        <v>2100</v>
      </c>
      <c r="C36" s="9">
        <f t="shared" si="12"/>
        <v>84</v>
      </c>
      <c r="D36" s="9">
        <v>23</v>
      </c>
      <c r="E36" s="51"/>
      <c r="F36" s="23"/>
      <c r="G36" s="8"/>
      <c r="H36" s="9"/>
      <c r="I36" s="151">
        <f t="shared" si="1"/>
        <v>0</v>
      </c>
      <c r="J36" s="20"/>
      <c r="K36" s="8"/>
      <c r="L36" s="9"/>
      <c r="M36" s="154">
        <f t="shared" si="2"/>
        <v>0</v>
      </c>
      <c r="N36" s="23"/>
      <c r="O36" s="8"/>
      <c r="P36" s="9"/>
      <c r="Q36" s="10">
        <f t="shared" si="3"/>
        <v>0</v>
      </c>
      <c r="R36" s="23"/>
      <c r="S36" s="8"/>
      <c r="T36" s="9"/>
      <c r="U36" s="154">
        <f t="shared" si="4"/>
        <v>0</v>
      </c>
      <c r="V36" s="23"/>
      <c r="W36" s="8"/>
      <c r="X36" s="9"/>
      <c r="Y36" s="154">
        <f t="shared" si="5"/>
        <v>0</v>
      </c>
      <c r="Z36" s="23"/>
      <c r="AA36" s="8"/>
      <c r="AB36" s="9"/>
      <c r="AC36" s="154">
        <f t="shared" si="6"/>
        <v>0</v>
      </c>
      <c r="AD36" s="23"/>
      <c r="AE36" s="8"/>
      <c r="AF36" s="9"/>
      <c r="AG36" s="155">
        <f t="shared" si="7"/>
        <v>0</v>
      </c>
      <c r="AH36" s="36">
        <f t="shared" si="8"/>
        <v>0</v>
      </c>
      <c r="AI36" s="37"/>
      <c r="AJ36" s="76">
        <f t="shared" si="9"/>
        <v>0</v>
      </c>
      <c r="AK36" s="37"/>
      <c r="AL36" s="85">
        <f t="shared" si="10"/>
        <v>0</v>
      </c>
    </row>
    <row r="37" spans="1:38" ht="16.5" thickBot="1" x14ac:dyDescent="0.3">
      <c r="A37" s="8">
        <v>133</v>
      </c>
      <c r="B37" s="46">
        <v>1300</v>
      </c>
      <c r="C37" s="9">
        <f t="shared" si="12"/>
        <v>52</v>
      </c>
      <c r="D37" s="9">
        <v>23</v>
      </c>
      <c r="E37" s="51"/>
      <c r="F37" s="23"/>
      <c r="G37" s="8"/>
      <c r="H37" s="9"/>
      <c r="I37" s="156">
        <f t="shared" si="1"/>
        <v>0</v>
      </c>
      <c r="J37" s="20"/>
      <c r="K37" s="8"/>
      <c r="L37" s="9"/>
      <c r="M37" s="154">
        <f t="shared" si="2"/>
        <v>0</v>
      </c>
      <c r="N37" s="23"/>
      <c r="O37" s="8"/>
      <c r="P37" s="9"/>
      <c r="Q37" s="154">
        <f t="shared" si="3"/>
        <v>0</v>
      </c>
      <c r="R37" s="23"/>
      <c r="S37" s="8"/>
      <c r="T37" s="9"/>
      <c r="U37" s="154">
        <f t="shared" si="4"/>
        <v>0</v>
      </c>
      <c r="V37" s="23"/>
      <c r="W37" s="8"/>
      <c r="X37" s="9"/>
      <c r="Y37" s="154">
        <f t="shared" si="5"/>
        <v>0</v>
      </c>
      <c r="Z37" s="23"/>
      <c r="AA37" s="8"/>
      <c r="AB37" s="9"/>
      <c r="AC37" s="154">
        <f t="shared" si="6"/>
        <v>0</v>
      </c>
      <c r="AD37" s="23"/>
      <c r="AE37" s="8"/>
      <c r="AF37" s="9"/>
      <c r="AG37" s="155">
        <f t="shared" si="7"/>
        <v>0</v>
      </c>
      <c r="AH37" s="36">
        <f t="shared" si="8"/>
        <v>0</v>
      </c>
      <c r="AI37" s="37"/>
      <c r="AJ37" s="76">
        <f t="shared" si="9"/>
        <v>0</v>
      </c>
      <c r="AK37" s="37"/>
      <c r="AL37" s="85">
        <f t="shared" si="10"/>
        <v>0</v>
      </c>
    </row>
    <row r="38" spans="1:38" ht="16.5" thickBot="1" x14ac:dyDescent="0.3">
      <c r="A38" s="8">
        <v>134</v>
      </c>
      <c r="B38" s="46">
        <v>1700</v>
      </c>
      <c r="C38" s="9">
        <f t="shared" si="12"/>
        <v>68</v>
      </c>
      <c r="D38" s="9">
        <v>23</v>
      </c>
      <c r="E38" s="51"/>
      <c r="F38" s="23"/>
      <c r="G38" s="8"/>
      <c r="H38" s="9"/>
      <c r="I38" s="151">
        <f t="shared" si="1"/>
        <v>0</v>
      </c>
      <c r="J38" s="20"/>
      <c r="K38" s="8"/>
      <c r="L38" s="9"/>
      <c r="M38" s="154">
        <f t="shared" si="2"/>
        <v>0</v>
      </c>
      <c r="N38" s="23"/>
      <c r="O38" s="8"/>
      <c r="P38" s="9"/>
      <c r="Q38" s="154">
        <f t="shared" si="3"/>
        <v>0</v>
      </c>
      <c r="R38" s="23"/>
      <c r="S38" s="8"/>
      <c r="T38" s="9"/>
      <c r="U38" s="154">
        <f t="shared" si="4"/>
        <v>0</v>
      </c>
      <c r="V38" s="23"/>
      <c r="W38" s="8"/>
      <c r="X38" s="9"/>
      <c r="Y38" s="154">
        <f t="shared" si="5"/>
        <v>0</v>
      </c>
      <c r="Z38" s="23"/>
      <c r="AA38" s="8"/>
      <c r="AB38" s="9"/>
      <c r="AC38" s="154">
        <f t="shared" si="6"/>
        <v>0</v>
      </c>
      <c r="AD38" s="23"/>
      <c r="AE38" s="8"/>
      <c r="AF38" s="9"/>
      <c r="AG38" s="155">
        <f t="shared" si="7"/>
        <v>0</v>
      </c>
      <c r="AH38" s="36">
        <f t="shared" si="8"/>
        <v>0</v>
      </c>
      <c r="AI38" s="37"/>
      <c r="AJ38" s="76">
        <f t="shared" si="9"/>
        <v>0</v>
      </c>
      <c r="AK38" s="37"/>
      <c r="AL38" s="85">
        <f t="shared" si="10"/>
        <v>0</v>
      </c>
    </row>
    <row r="39" spans="1:38" ht="16.5" thickBot="1" x14ac:dyDescent="0.3">
      <c r="A39" s="8">
        <v>135</v>
      </c>
      <c r="B39" s="46">
        <v>2400</v>
      </c>
      <c r="C39" s="9">
        <f t="shared" si="12"/>
        <v>96</v>
      </c>
      <c r="D39" s="9">
        <v>23</v>
      </c>
      <c r="E39" s="51"/>
      <c r="F39" s="23"/>
      <c r="G39" s="8"/>
      <c r="H39" s="9"/>
      <c r="I39" s="156">
        <f t="shared" si="1"/>
        <v>0</v>
      </c>
      <c r="J39" s="20"/>
      <c r="K39" s="8"/>
      <c r="L39" s="9"/>
      <c r="M39" s="154">
        <f t="shared" si="2"/>
        <v>0</v>
      </c>
      <c r="N39" s="23"/>
      <c r="O39" s="8"/>
      <c r="P39" s="9"/>
      <c r="Q39" s="154">
        <f t="shared" si="3"/>
        <v>0</v>
      </c>
      <c r="R39" s="23"/>
      <c r="S39" s="8"/>
      <c r="T39" s="9"/>
      <c r="U39" s="154">
        <f t="shared" si="4"/>
        <v>0</v>
      </c>
      <c r="V39" s="23"/>
      <c r="W39" s="8"/>
      <c r="X39" s="9"/>
      <c r="Y39" s="154">
        <f t="shared" si="5"/>
        <v>0</v>
      </c>
      <c r="Z39" s="23"/>
      <c r="AA39" s="8"/>
      <c r="AB39" s="9"/>
      <c r="AC39" s="154">
        <f t="shared" si="6"/>
        <v>0</v>
      </c>
      <c r="AD39" s="23"/>
      <c r="AE39" s="8"/>
      <c r="AF39" s="9"/>
      <c r="AG39" s="155">
        <f t="shared" si="7"/>
        <v>0</v>
      </c>
      <c r="AH39" s="36">
        <f t="shared" si="8"/>
        <v>0</v>
      </c>
      <c r="AI39" s="37"/>
      <c r="AJ39" s="76">
        <f t="shared" si="9"/>
        <v>0</v>
      </c>
      <c r="AK39" s="37"/>
      <c r="AL39" s="85">
        <f t="shared" si="10"/>
        <v>0</v>
      </c>
    </row>
    <row r="40" spans="1:38" ht="16.5" thickBot="1" x14ac:dyDescent="0.3">
      <c r="A40" s="8">
        <v>136</v>
      </c>
      <c r="B40" s="46">
        <v>2500</v>
      </c>
      <c r="C40" s="9">
        <f t="shared" si="12"/>
        <v>100</v>
      </c>
      <c r="D40" s="9">
        <v>23</v>
      </c>
      <c r="E40" s="51"/>
      <c r="F40" s="23"/>
      <c r="G40" s="8"/>
      <c r="H40" s="9"/>
      <c r="I40" s="151">
        <f t="shared" si="1"/>
        <v>0</v>
      </c>
      <c r="J40" s="20"/>
      <c r="K40" s="8"/>
      <c r="L40" s="9"/>
      <c r="M40" s="154">
        <f t="shared" si="2"/>
        <v>0</v>
      </c>
      <c r="N40" s="23"/>
      <c r="O40" s="8"/>
      <c r="P40" s="9"/>
      <c r="Q40" s="154">
        <f t="shared" si="3"/>
        <v>0</v>
      </c>
      <c r="R40" s="23"/>
      <c r="S40" s="8"/>
      <c r="T40" s="9"/>
      <c r="U40" s="154">
        <f t="shared" si="4"/>
        <v>0</v>
      </c>
      <c r="V40" s="23"/>
      <c r="W40" s="8"/>
      <c r="X40" s="9"/>
      <c r="Y40" s="154">
        <f t="shared" si="5"/>
        <v>0</v>
      </c>
      <c r="Z40" s="23"/>
      <c r="AA40" s="8"/>
      <c r="AB40" s="9"/>
      <c r="AC40" s="154">
        <f t="shared" si="6"/>
        <v>0</v>
      </c>
      <c r="AD40" s="23"/>
      <c r="AE40" s="8"/>
      <c r="AF40" s="9"/>
      <c r="AG40" s="155">
        <f t="shared" si="7"/>
        <v>0</v>
      </c>
      <c r="AH40" s="36">
        <f t="shared" si="8"/>
        <v>0</v>
      </c>
      <c r="AI40" s="37"/>
      <c r="AJ40" s="76">
        <f t="shared" si="9"/>
        <v>0</v>
      </c>
      <c r="AK40" s="37"/>
      <c r="AL40" s="85">
        <f t="shared" si="10"/>
        <v>0</v>
      </c>
    </row>
    <row r="41" spans="1:38" ht="16.5" thickBot="1" x14ac:dyDescent="0.3">
      <c r="A41" s="8">
        <v>137</v>
      </c>
      <c r="B41" s="46">
        <v>1500</v>
      </c>
      <c r="C41" s="9">
        <f t="shared" si="12"/>
        <v>60</v>
      </c>
      <c r="D41" s="9">
        <v>23</v>
      </c>
      <c r="E41" s="51"/>
      <c r="F41" s="23"/>
      <c r="G41" s="8"/>
      <c r="H41" s="9"/>
      <c r="I41" s="151">
        <f t="shared" si="1"/>
        <v>0</v>
      </c>
      <c r="J41" s="20"/>
      <c r="K41" s="8"/>
      <c r="L41" s="9"/>
      <c r="M41" s="154">
        <f t="shared" si="2"/>
        <v>0</v>
      </c>
      <c r="N41" s="23"/>
      <c r="O41" s="8"/>
      <c r="P41" s="9"/>
      <c r="Q41" s="154">
        <f t="shared" si="3"/>
        <v>0</v>
      </c>
      <c r="R41" s="23"/>
      <c r="S41" s="8"/>
      <c r="T41" s="9"/>
      <c r="U41" s="154">
        <f t="shared" si="4"/>
        <v>0</v>
      </c>
      <c r="V41" s="23"/>
      <c r="W41" s="8"/>
      <c r="X41" s="9"/>
      <c r="Y41" s="154">
        <f t="shared" si="5"/>
        <v>0</v>
      </c>
      <c r="Z41" s="23"/>
      <c r="AA41" s="8"/>
      <c r="AB41" s="9"/>
      <c r="AC41" s="154">
        <f t="shared" si="6"/>
        <v>0</v>
      </c>
      <c r="AD41" s="23"/>
      <c r="AE41" s="8"/>
      <c r="AF41" s="9"/>
      <c r="AG41" s="155">
        <f t="shared" si="7"/>
        <v>0</v>
      </c>
      <c r="AH41" s="36">
        <f t="shared" si="8"/>
        <v>0</v>
      </c>
      <c r="AI41" s="37"/>
      <c r="AJ41" s="76">
        <f t="shared" si="9"/>
        <v>0</v>
      </c>
      <c r="AK41" s="37"/>
      <c r="AL41" s="85">
        <f t="shared" si="10"/>
        <v>0</v>
      </c>
    </row>
    <row r="42" spans="1:38" ht="16.5" thickBot="1" x14ac:dyDescent="0.3">
      <c r="A42" s="8">
        <v>138</v>
      </c>
      <c r="B42" s="46">
        <v>1000</v>
      </c>
      <c r="C42" s="9">
        <f t="shared" si="12"/>
        <v>40</v>
      </c>
      <c r="D42" s="9">
        <v>23</v>
      </c>
      <c r="E42" s="51"/>
      <c r="F42" s="23"/>
      <c r="G42" s="8"/>
      <c r="H42" s="9"/>
      <c r="I42" s="156">
        <f t="shared" si="1"/>
        <v>0</v>
      </c>
      <c r="J42" s="20"/>
      <c r="K42" s="8"/>
      <c r="L42" s="9"/>
      <c r="M42" s="154">
        <f t="shared" si="2"/>
        <v>0</v>
      </c>
      <c r="N42" s="23"/>
      <c r="O42" s="8"/>
      <c r="P42" s="9"/>
      <c r="Q42" s="154">
        <f t="shared" si="3"/>
        <v>0</v>
      </c>
      <c r="R42" s="23"/>
      <c r="S42" s="8"/>
      <c r="T42" s="9"/>
      <c r="U42" s="154">
        <f t="shared" si="4"/>
        <v>0</v>
      </c>
      <c r="V42" s="23"/>
      <c r="W42" s="8"/>
      <c r="X42" s="9"/>
      <c r="Y42" s="154">
        <f t="shared" si="5"/>
        <v>0</v>
      </c>
      <c r="Z42" s="23"/>
      <c r="AA42" s="8"/>
      <c r="AB42" s="9"/>
      <c r="AC42" s="154">
        <f t="shared" si="6"/>
        <v>0</v>
      </c>
      <c r="AD42" s="23"/>
      <c r="AE42" s="8"/>
      <c r="AF42" s="9"/>
      <c r="AG42" s="155">
        <f t="shared" si="7"/>
        <v>0</v>
      </c>
      <c r="AH42" s="36">
        <f t="shared" si="8"/>
        <v>0</v>
      </c>
      <c r="AI42" s="37"/>
      <c r="AJ42" s="76">
        <f t="shared" si="9"/>
        <v>0</v>
      </c>
      <c r="AK42" s="37"/>
      <c r="AL42" s="85">
        <f t="shared" si="10"/>
        <v>0</v>
      </c>
    </row>
    <row r="43" spans="1:38" ht="16.5" thickBot="1" x14ac:dyDescent="0.3">
      <c r="A43" s="8">
        <v>139</v>
      </c>
      <c r="B43" s="9">
        <v>950</v>
      </c>
      <c r="C43" s="9">
        <f t="shared" si="12"/>
        <v>38</v>
      </c>
      <c r="D43" s="9">
        <v>23</v>
      </c>
      <c r="E43" s="51"/>
      <c r="F43" s="23"/>
      <c r="G43" s="8"/>
      <c r="H43" s="9"/>
      <c r="I43" s="154">
        <f t="shared" si="1"/>
        <v>0</v>
      </c>
      <c r="J43" s="20"/>
      <c r="K43" s="8"/>
      <c r="L43" s="9"/>
      <c r="M43" s="154">
        <f t="shared" si="2"/>
        <v>0</v>
      </c>
      <c r="N43" s="23"/>
      <c r="O43" s="8"/>
      <c r="P43" s="9"/>
      <c r="Q43" s="154">
        <f t="shared" si="3"/>
        <v>0</v>
      </c>
      <c r="R43" s="23"/>
      <c r="S43" s="8"/>
      <c r="T43" s="9"/>
      <c r="U43" s="154">
        <f t="shared" si="4"/>
        <v>0</v>
      </c>
      <c r="V43" s="23"/>
      <c r="W43" s="8"/>
      <c r="X43" s="9"/>
      <c r="Y43" s="154">
        <f t="shared" si="5"/>
        <v>0</v>
      </c>
      <c r="Z43" s="23"/>
      <c r="AA43" s="8"/>
      <c r="AB43" s="9"/>
      <c r="AC43" s="154">
        <f t="shared" si="6"/>
        <v>0</v>
      </c>
      <c r="AD43" s="23"/>
      <c r="AE43" s="8"/>
      <c r="AF43" s="9"/>
      <c r="AG43" s="155">
        <f t="shared" si="7"/>
        <v>0</v>
      </c>
      <c r="AH43" s="36">
        <f t="shared" si="8"/>
        <v>0</v>
      </c>
      <c r="AI43" s="37"/>
      <c r="AJ43" s="76">
        <f t="shared" si="9"/>
        <v>0</v>
      </c>
      <c r="AK43" s="37"/>
      <c r="AL43" s="85">
        <f t="shared" si="10"/>
        <v>0</v>
      </c>
    </row>
    <row r="44" spans="1:38" ht="16.5" thickBot="1" x14ac:dyDescent="0.3">
      <c r="A44" s="8">
        <v>140</v>
      </c>
      <c r="B44" s="9">
        <v>950</v>
      </c>
      <c r="C44" s="9">
        <f t="shared" si="12"/>
        <v>38</v>
      </c>
      <c r="D44" s="9">
        <v>23</v>
      </c>
      <c r="E44" s="51"/>
      <c r="F44" s="23"/>
      <c r="G44" s="8"/>
      <c r="H44" s="9"/>
      <c r="I44" s="156">
        <f t="shared" si="1"/>
        <v>0</v>
      </c>
      <c r="J44" s="20"/>
      <c r="K44" s="8"/>
      <c r="L44" s="9"/>
      <c r="M44" s="154">
        <f t="shared" si="2"/>
        <v>0</v>
      </c>
      <c r="N44" s="23"/>
      <c r="O44" s="8"/>
      <c r="P44" s="9"/>
      <c r="Q44" s="154">
        <f t="shared" si="3"/>
        <v>0</v>
      </c>
      <c r="R44" s="23"/>
      <c r="S44" s="8"/>
      <c r="T44" s="9"/>
      <c r="U44" s="154">
        <f t="shared" si="4"/>
        <v>0</v>
      </c>
      <c r="V44" s="23"/>
      <c r="W44" s="8"/>
      <c r="X44" s="9"/>
      <c r="Y44" s="154">
        <f t="shared" si="5"/>
        <v>0</v>
      </c>
      <c r="Z44" s="23"/>
      <c r="AA44" s="8"/>
      <c r="AB44" s="9"/>
      <c r="AC44" s="154">
        <f t="shared" si="6"/>
        <v>0</v>
      </c>
      <c r="AD44" s="23"/>
      <c r="AE44" s="8"/>
      <c r="AF44" s="9"/>
      <c r="AG44" s="155">
        <f t="shared" si="7"/>
        <v>0</v>
      </c>
      <c r="AH44" s="36">
        <f t="shared" si="8"/>
        <v>0</v>
      </c>
      <c r="AI44" s="37"/>
      <c r="AJ44" s="76">
        <f t="shared" si="9"/>
        <v>0</v>
      </c>
      <c r="AK44" s="37"/>
      <c r="AL44" s="85">
        <f t="shared" si="10"/>
        <v>0</v>
      </c>
    </row>
    <row r="45" spans="1:38" ht="16.5" thickBot="1" x14ac:dyDescent="0.3">
      <c r="A45" s="8" t="s">
        <v>67</v>
      </c>
      <c r="B45" s="9">
        <v>650</v>
      </c>
      <c r="C45" s="9">
        <f t="shared" si="12"/>
        <v>26</v>
      </c>
      <c r="D45" s="9">
        <v>23</v>
      </c>
      <c r="E45" s="51"/>
      <c r="F45" s="23"/>
      <c r="G45" s="8"/>
      <c r="H45" s="9"/>
      <c r="I45" s="151">
        <f t="shared" si="1"/>
        <v>0</v>
      </c>
      <c r="J45" s="20"/>
      <c r="K45" s="8"/>
      <c r="L45" s="9"/>
      <c r="M45" s="154">
        <f t="shared" si="2"/>
        <v>0</v>
      </c>
      <c r="N45" s="23"/>
      <c r="O45" s="8"/>
      <c r="P45" s="9"/>
      <c r="Q45" s="154">
        <f t="shared" si="3"/>
        <v>0</v>
      </c>
      <c r="R45" s="23"/>
      <c r="S45" s="8"/>
      <c r="T45" s="9"/>
      <c r="U45" s="154">
        <f t="shared" si="4"/>
        <v>0</v>
      </c>
      <c r="V45" s="23"/>
      <c r="W45" s="8"/>
      <c r="X45" s="9"/>
      <c r="Y45" s="154">
        <f t="shared" si="5"/>
        <v>0</v>
      </c>
      <c r="Z45" s="23"/>
      <c r="AA45" s="8"/>
      <c r="AB45" s="9"/>
      <c r="AC45" s="154">
        <f t="shared" si="6"/>
        <v>0</v>
      </c>
      <c r="AD45" s="23"/>
      <c r="AE45" s="8"/>
      <c r="AF45" s="9"/>
      <c r="AG45" s="155">
        <f t="shared" si="7"/>
        <v>0</v>
      </c>
      <c r="AH45" s="36">
        <f t="shared" si="8"/>
        <v>0</v>
      </c>
      <c r="AI45" s="37"/>
      <c r="AJ45" s="76">
        <f t="shared" si="9"/>
        <v>0</v>
      </c>
      <c r="AK45" s="37"/>
      <c r="AL45" s="85">
        <f t="shared" si="10"/>
        <v>0</v>
      </c>
    </row>
    <row r="46" spans="1:38" ht="16.5" thickBot="1" x14ac:dyDescent="0.3">
      <c r="A46" s="8" t="s">
        <v>67</v>
      </c>
      <c r="B46" s="9">
        <v>650</v>
      </c>
      <c r="C46" s="9">
        <f t="shared" si="12"/>
        <v>26</v>
      </c>
      <c r="D46" s="9">
        <v>23</v>
      </c>
      <c r="E46" s="51"/>
      <c r="F46" s="23"/>
      <c r="G46" s="8"/>
      <c r="H46" s="9"/>
      <c r="I46" s="151">
        <f t="shared" si="1"/>
        <v>0</v>
      </c>
      <c r="J46" s="20"/>
      <c r="K46" s="8"/>
      <c r="L46" s="9"/>
      <c r="M46" s="154">
        <f t="shared" si="2"/>
        <v>0</v>
      </c>
      <c r="N46" s="23"/>
      <c r="O46" s="8"/>
      <c r="P46" s="9"/>
      <c r="Q46" s="154">
        <f t="shared" si="3"/>
        <v>0</v>
      </c>
      <c r="R46" s="23"/>
      <c r="S46" s="8"/>
      <c r="T46" s="9"/>
      <c r="U46" s="154">
        <f t="shared" si="4"/>
        <v>0</v>
      </c>
      <c r="V46" s="23"/>
      <c r="W46" s="8"/>
      <c r="X46" s="9"/>
      <c r="Y46" s="154">
        <f t="shared" si="5"/>
        <v>0</v>
      </c>
      <c r="Z46" s="23"/>
      <c r="AA46" s="8"/>
      <c r="AB46" s="9"/>
      <c r="AC46" s="154">
        <f t="shared" si="6"/>
        <v>0</v>
      </c>
      <c r="AD46" s="23"/>
      <c r="AE46" s="8"/>
      <c r="AF46" s="9"/>
      <c r="AG46" s="155">
        <f t="shared" si="7"/>
        <v>0</v>
      </c>
      <c r="AH46" s="36">
        <f t="shared" si="8"/>
        <v>0</v>
      </c>
      <c r="AI46" s="37"/>
      <c r="AJ46" s="76">
        <f t="shared" si="9"/>
        <v>0</v>
      </c>
      <c r="AK46" s="37"/>
      <c r="AL46" s="85">
        <f t="shared" si="10"/>
        <v>0</v>
      </c>
    </row>
    <row r="47" spans="1:38" ht="16.5" thickBot="1" x14ac:dyDescent="0.3">
      <c r="A47" s="8" t="s">
        <v>67</v>
      </c>
      <c r="B47" s="9">
        <v>650</v>
      </c>
      <c r="C47" s="9">
        <f t="shared" si="12"/>
        <v>26</v>
      </c>
      <c r="D47" s="9">
        <v>23</v>
      </c>
      <c r="E47" s="51"/>
      <c r="F47" s="23"/>
      <c r="G47" s="8"/>
      <c r="H47" s="9"/>
      <c r="I47" s="156">
        <f t="shared" si="1"/>
        <v>0</v>
      </c>
      <c r="J47" s="20"/>
      <c r="K47" s="8"/>
      <c r="L47" s="9"/>
      <c r="M47" s="154">
        <f t="shared" si="2"/>
        <v>0</v>
      </c>
      <c r="N47" s="23"/>
      <c r="O47" s="8"/>
      <c r="P47" s="9"/>
      <c r="Q47" s="154">
        <f t="shared" si="3"/>
        <v>0</v>
      </c>
      <c r="R47" s="23"/>
      <c r="S47" s="8"/>
      <c r="T47" s="9"/>
      <c r="U47" s="154">
        <f t="shared" si="4"/>
        <v>0</v>
      </c>
      <c r="V47" s="23"/>
      <c r="W47" s="8"/>
      <c r="X47" s="9"/>
      <c r="Y47" s="154">
        <f t="shared" si="5"/>
        <v>0</v>
      </c>
      <c r="Z47" s="23"/>
      <c r="AA47" s="8"/>
      <c r="AB47" s="9"/>
      <c r="AC47" s="154">
        <f t="shared" si="6"/>
        <v>0</v>
      </c>
      <c r="AD47" s="23"/>
      <c r="AE47" s="8"/>
      <c r="AF47" s="9"/>
      <c r="AG47" s="155">
        <f t="shared" si="7"/>
        <v>0</v>
      </c>
      <c r="AH47" s="36">
        <f t="shared" si="8"/>
        <v>0</v>
      </c>
      <c r="AI47" s="37"/>
      <c r="AJ47" s="76">
        <f t="shared" si="9"/>
        <v>0</v>
      </c>
      <c r="AK47" s="37"/>
      <c r="AL47" s="85">
        <f t="shared" si="10"/>
        <v>0</v>
      </c>
    </row>
    <row r="48" spans="1:38" ht="16.5" thickBot="1" x14ac:dyDescent="0.3">
      <c r="A48" s="8" t="s">
        <v>67</v>
      </c>
      <c r="B48" s="9">
        <v>650</v>
      </c>
      <c r="C48" s="9">
        <f t="shared" si="12"/>
        <v>26</v>
      </c>
      <c r="D48" s="9">
        <v>23</v>
      </c>
      <c r="E48" s="51"/>
      <c r="F48" s="23"/>
      <c r="G48" s="8"/>
      <c r="H48" s="9"/>
      <c r="I48" s="151">
        <f t="shared" si="1"/>
        <v>0</v>
      </c>
      <c r="J48" s="20"/>
      <c r="K48" s="8"/>
      <c r="L48" s="9"/>
      <c r="M48" s="154">
        <f t="shared" si="2"/>
        <v>0</v>
      </c>
      <c r="N48" s="23"/>
      <c r="O48" s="8"/>
      <c r="P48" s="9"/>
      <c r="Q48" s="154">
        <f t="shared" si="3"/>
        <v>0</v>
      </c>
      <c r="R48" s="23"/>
      <c r="S48" s="8"/>
      <c r="T48" s="9"/>
      <c r="U48" s="154">
        <f t="shared" si="4"/>
        <v>0</v>
      </c>
      <c r="V48" s="23"/>
      <c r="W48" s="8"/>
      <c r="X48" s="9"/>
      <c r="Y48" s="154">
        <f t="shared" si="5"/>
        <v>0</v>
      </c>
      <c r="Z48" s="23"/>
      <c r="AA48" s="8"/>
      <c r="AB48" s="9"/>
      <c r="AC48" s="154">
        <f t="shared" si="6"/>
        <v>0</v>
      </c>
      <c r="AD48" s="23"/>
      <c r="AE48" s="8"/>
      <c r="AF48" s="9"/>
      <c r="AG48" s="155">
        <f t="shared" si="7"/>
        <v>0</v>
      </c>
      <c r="AH48" s="36">
        <f t="shared" si="8"/>
        <v>0</v>
      </c>
      <c r="AI48" s="37"/>
      <c r="AJ48" s="76">
        <f t="shared" si="9"/>
        <v>0</v>
      </c>
      <c r="AK48" s="37"/>
      <c r="AL48" s="85">
        <f t="shared" si="10"/>
        <v>0</v>
      </c>
    </row>
    <row r="49" spans="1:38" ht="16.5" thickBot="1" x14ac:dyDescent="0.3">
      <c r="A49" s="11" t="s">
        <v>67</v>
      </c>
      <c r="B49" s="12">
        <v>650</v>
      </c>
      <c r="C49" s="12">
        <f t="shared" si="12"/>
        <v>26</v>
      </c>
      <c r="D49" s="12">
        <v>23</v>
      </c>
      <c r="E49" s="52"/>
      <c r="F49" s="23"/>
      <c r="G49" s="11"/>
      <c r="H49" s="12"/>
      <c r="I49" s="157">
        <f t="shared" si="1"/>
        <v>0</v>
      </c>
      <c r="J49" s="20"/>
      <c r="K49" s="11"/>
      <c r="L49" s="12"/>
      <c r="M49" s="157">
        <f t="shared" si="2"/>
        <v>0</v>
      </c>
      <c r="N49" s="23"/>
      <c r="O49" s="11"/>
      <c r="P49" s="12"/>
      <c r="Q49" s="13">
        <f t="shared" si="3"/>
        <v>0</v>
      </c>
      <c r="R49" s="23"/>
      <c r="S49" s="11"/>
      <c r="T49" s="12"/>
      <c r="U49" s="157">
        <f t="shared" si="4"/>
        <v>0</v>
      </c>
      <c r="V49" s="23"/>
      <c r="W49" s="11"/>
      <c r="X49" s="12"/>
      <c r="Y49" s="157">
        <f t="shared" si="5"/>
        <v>0</v>
      </c>
      <c r="Z49" s="23"/>
      <c r="AA49" s="11"/>
      <c r="AB49" s="12"/>
      <c r="AC49" s="157">
        <f t="shared" si="6"/>
        <v>0</v>
      </c>
      <c r="AD49" s="23"/>
      <c r="AE49" s="11"/>
      <c r="AF49" s="12"/>
      <c r="AG49" s="158">
        <f t="shared" si="7"/>
        <v>0</v>
      </c>
      <c r="AH49" s="39">
        <f t="shared" si="8"/>
        <v>0</v>
      </c>
      <c r="AI49" s="40"/>
      <c r="AJ49" s="76">
        <f t="shared" si="9"/>
        <v>0</v>
      </c>
      <c r="AK49" s="40"/>
      <c r="AL49" s="86">
        <f t="shared" si="10"/>
        <v>0</v>
      </c>
    </row>
    <row r="50" spans="1:38" x14ac:dyDescent="0.25">
      <c r="A50" s="133" t="s">
        <v>209</v>
      </c>
      <c r="B50" s="134"/>
      <c r="C50" s="134"/>
      <c r="D50" s="134"/>
      <c r="E50" s="134"/>
      <c r="F50" s="30"/>
      <c r="G50" s="28"/>
      <c r="H50" s="28">
        <f>SUM(H5:H49)</f>
        <v>0</v>
      </c>
      <c r="I50" s="78">
        <f>AVERAGE(I5:I49)</f>
        <v>0</v>
      </c>
      <c r="J50" s="31"/>
      <c r="K50" s="28"/>
      <c r="L50" s="28">
        <f>SUM(L5:L49)</f>
        <v>0</v>
      </c>
      <c r="M50" s="78">
        <f>AVERAGE(M5:M49)</f>
        <v>0</v>
      </c>
      <c r="N50" s="30"/>
      <c r="O50" s="28"/>
      <c r="P50" s="28">
        <f>SUM(P5:P49)</f>
        <v>0</v>
      </c>
      <c r="Q50" s="78">
        <f>AVERAGE(Q5:Q49)</f>
        <v>0</v>
      </c>
      <c r="R50" s="30"/>
      <c r="S50" s="28"/>
      <c r="T50" s="28">
        <f>SUM(T5:T49)</f>
        <v>0</v>
      </c>
      <c r="U50" s="78">
        <f>AVERAGE(U5:U49)</f>
        <v>0</v>
      </c>
      <c r="V50" s="30"/>
      <c r="W50" s="28"/>
      <c r="X50" s="28">
        <f>SUM(X5:X49)</f>
        <v>0</v>
      </c>
      <c r="Y50" s="78">
        <f>AVERAGE(Y5:Y49)</f>
        <v>0</v>
      </c>
      <c r="Z50" s="30"/>
      <c r="AA50" s="28"/>
      <c r="AB50" s="28">
        <f>SUM(AB5:AB49)</f>
        <v>0</v>
      </c>
      <c r="AC50" s="78">
        <f>AVERAGE(AC5:AC49)</f>
        <v>0</v>
      </c>
      <c r="AD50" s="30"/>
      <c r="AE50" s="28"/>
      <c r="AF50" s="28">
        <f>SUM(AF5:AF49)</f>
        <v>0</v>
      </c>
      <c r="AG50" s="78">
        <f>AVERAGE(AG5:AG49)</f>
        <v>0</v>
      </c>
      <c r="AH50" s="95">
        <f>SUM(AH5:AH49) / 7</f>
        <v>0</v>
      </c>
      <c r="AI50" s="28"/>
      <c r="AJ50" s="78">
        <f>AVERAGE(AJ5:AJ49)</f>
        <v>0</v>
      </c>
      <c r="AK50" s="28"/>
      <c r="AL50" s="78">
        <f>AVERAGE(AL5:AL49)</f>
        <v>0</v>
      </c>
    </row>
    <row r="51" spans="1:38" ht="16.5" thickBot="1" x14ac:dyDescent="0.3">
      <c r="A51" s="28"/>
      <c r="B51" s="28"/>
      <c r="C51" s="28"/>
      <c r="D51" s="28"/>
      <c r="E51" s="28"/>
      <c r="F51" s="30"/>
      <c r="G51" s="28"/>
      <c r="H51" s="28"/>
      <c r="I51" s="78"/>
      <c r="J51" s="31"/>
      <c r="K51" s="28"/>
      <c r="L51" s="28"/>
      <c r="M51" s="78"/>
      <c r="N51" s="30"/>
      <c r="O51" s="28"/>
      <c r="P51" s="28"/>
      <c r="Q51" s="78"/>
      <c r="R51" s="30"/>
      <c r="S51" s="28"/>
      <c r="T51" s="28"/>
      <c r="U51" s="78"/>
      <c r="V51" s="30"/>
      <c r="W51" s="28"/>
      <c r="X51" s="28"/>
      <c r="Y51" s="78"/>
      <c r="Z51" s="30"/>
      <c r="AA51" s="28"/>
      <c r="AB51" s="28"/>
      <c r="AC51" s="78"/>
      <c r="AD51" s="30"/>
      <c r="AE51" s="28"/>
      <c r="AF51" s="28"/>
      <c r="AG51" s="78"/>
      <c r="AH51" s="95"/>
      <c r="AI51" s="28"/>
      <c r="AJ51" s="78"/>
      <c r="AK51" s="28"/>
      <c r="AL51" s="78"/>
    </row>
    <row r="52" spans="1:38" ht="16.5" thickBot="1" x14ac:dyDescent="0.3">
      <c r="A52" s="94" t="s">
        <v>187</v>
      </c>
      <c r="B52" s="1" t="s">
        <v>188</v>
      </c>
      <c r="C52" s="28"/>
      <c r="D52" s="28"/>
      <c r="E52" s="28"/>
      <c r="F52" s="30"/>
      <c r="G52" s="28"/>
      <c r="H52" s="28"/>
      <c r="I52" s="28"/>
      <c r="J52" s="31"/>
      <c r="K52" s="28"/>
      <c r="L52" s="28"/>
      <c r="M52" s="28"/>
      <c r="N52" s="30"/>
      <c r="O52" s="28"/>
      <c r="P52" s="28"/>
      <c r="Q52" s="28"/>
      <c r="R52" s="30"/>
      <c r="S52" s="28"/>
      <c r="T52" s="28"/>
      <c r="U52" s="28"/>
      <c r="V52" s="30"/>
      <c r="W52" s="28"/>
      <c r="X52" s="28"/>
      <c r="Y52" s="28"/>
      <c r="Z52" s="30"/>
      <c r="AA52" s="28"/>
      <c r="AB52" s="28"/>
      <c r="AC52" s="28"/>
      <c r="AD52" s="30"/>
      <c r="AE52" s="28"/>
      <c r="AF52" s="28"/>
      <c r="AG52" s="28"/>
      <c r="AH52" s="28"/>
      <c r="AI52" s="28"/>
      <c r="AJ52" s="78"/>
      <c r="AK52" s="28"/>
      <c r="AL52" s="78"/>
    </row>
    <row r="53" spans="1:38" ht="16.5" thickBot="1" x14ac:dyDescent="0.3">
      <c r="A53" s="33"/>
      <c r="B53" s="1" t="s">
        <v>174</v>
      </c>
      <c r="C53" s="1"/>
      <c r="D53" s="28"/>
      <c r="E53" s="28"/>
      <c r="F53" s="30"/>
      <c r="G53" s="28"/>
      <c r="H53" s="28"/>
      <c r="I53" s="28"/>
      <c r="J53" s="31"/>
      <c r="K53" s="28"/>
      <c r="L53" s="28"/>
      <c r="M53" s="28"/>
      <c r="N53" s="30"/>
      <c r="R53" s="30"/>
      <c r="S53" s="28"/>
      <c r="T53" s="28"/>
      <c r="U53" s="28"/>
      <c r="V53" s="30"/>
      <c r="W53" s="28"/>
      <c r="X53" s="28"/>
      <c r="Y53" s="28"/>
      <c r="Z53" s="30"/>
      <c r="AA53" s="28"/>
      <c r="AB53" s="28"/>
      <c r="AC53" s="28"/>
      <c r="AD53" s="30"/>
      <c r="AE53" s="28"/>
      <c r="AF53" s="28"/>
      <c r="AG53" s="28"/>
      <c r="AH53" s="28"/>
      <c r="AI53" s="28"/>
      <c r="AJ53" s="28"/>
      <c r="AK53" s="28"/>
      <c r="AL53" s="28"/>
    </row>
    <row r="54" spans="1:38" ht="16.5" thickBot="1" x14ac:dyDescent="0.3">
      <c r="A54" s="43"/>
      <c r="B54" s="1" t="s">
        <v>183</v>
      </c>
      <c r="C54" s="1"/>
      <c r="D54" s="28"/>
      <c r="E54" s="28"/>
      <c r="F54" s="49"/>
      <c r="G54" s="28"/>
      <c r="H54" s="28"/>
      <c r="I54" s="28"/>
      <c r="J54" s="31"/>
      <c r="K54" s="28"/>
      <c r="L54" s="28"/>
      <c r="M54" s="28"/>
      <c r="N54" s="30"/>
      <c r="R54" s="30"/>
      <c r="S54" s="28"/>
      <c r="T54" s="28"/>
      <c r="U54" s="28"/>
      <c r="V54" s="30"/>
      <c r="W54" s="28"/>
      <c r="X54" s="28"/>
      <c r="Y54" s="28"/>
      <c r="Z54" s="30"/>
      <c r="AA54" s="28"/>
      <c r="AB54" s="28"/>
      <c r="AC54" s="28"/>
      <c r="AD54" s="30"/>
      <c r="AE54" s="28"/>
      <c r="AF54" s="28"/>
      <c r="AG54" s="28"/>
      <c r="AH54" s="28"/>
      <c r="AI54" s="28"/>
      <c r="AJ54" s="28"/>
      <c r="AK54" s="28"/>
      <c r="AL54" s="28"/>
    </row>
    <row r="55" spans="1:38" ht="16.5" thickBot="1" x14ac:dyDescent="0.3">
      <c r="A55" s="32"/>
      <c r="B55" s="1" t="s">
        <v>17</v>
      </c>
      <c r="C55" s="1"/>
      <c r="D55" s="28"/>
      <c r="E55" s="28"/>
      <c r="F55" s="49"/>
      <c r="G55" s="28"/>
      <c r="H55" s="28"/>
      <c r="I55" s="28"/>
      <c r="J55" s="31"/>
      <c r="K55" s="28"/>
      <c r="L55" s="28"/>
      <c r="M55" s="28"/>
      <c r="N55" s="30"/>
      <c r="R55" s="30"/>
      <c r="S55" s="28"/>
      <c r="T55" s="28"/>
      <c r="U55" s="28"/>
      <c r="V55" s="30"/>
      <c r="W55" s="28"/>
      <c r="X55" s="28"/>
      <c r="Y55" s="28"/>
      <c r="Z55" s="30"/>
      <c r="AA55" s="28"/>
      <c r="AB55" s="28"/>
      <c r="AC55" s="28"/>
      <c r="AD55" s="30"/>
      <c r="AE55" s="28"/>
      <c r="AF55" s="28"/>
      <c r="AG55" s="28"/>
      <c r="AH55" s="28"/>
      <c r="AI55" s="28"/>
      <c r="AJ55" s="28"/>
      <c r="AK55" s="28"/>
      <c r="AL55" s="28"/>
    </row>
    <row r="56" spans="1:38" ht="16.5" thickBot="1" x14ac:dyDescent="0.3">
      <c r="A56" s="42"/>
      <c r="B56" s="1" t="s">
        <v>170</v>
      </c>
      <c r="C56" s="1"/>
      <c r="D56" s="28"/>
      <c r="E56" s="28"/>
      <c r="F56" s="49"/>
      <c r="G56" s="28"/>
      <c r="H56" s="28"/>
      <c r="I56" s="28"/>
      <c r="J56" s="31"/>
      <c r="K56" s="28"/>
      <c r="L56" s="28"/>
      <c r="M56" s="28"/>
      <c r="N56" s="30"/>
      <c r="R56" s="30"/>
      <c r="S56" s="28"/>
      <c r="T56" s="28"/>
      <c r="U56" s="28"/>
      <c r="V56" s="30"/>
      <c r="W56" s="28"/>
      <c r="X56" s="28"/>
      <c r="Y56" s="28"/>
      <c r="Z56" s="30"/>
      <c r="AA56" s="28"/>
      <c r="AB56" s="28"/>
      <c r="AC56" s="28"/>
      <c r="AD56" s="30"/>
      <c r="AE56" s="28"/>
      <c r="AF56" s="28"/>
      <c r="AG56" s="28"/>
      <c r="AH56" s="28"/>
      <c r="AI56" s="28"/>
      <c r="AJ56" s="28"/>
      <c r="AK56" s="28"/>
      <c r="AL56" s="28"/>
    </row>
    <row r="57" spans="1:38" ht="16.5" thickBot="1" x14ac:dyDescent="0.3">
      <c r="A57" s="87"/>
      <c r="B57" s="1" t="s">
        <v>171</v>
      </c>
      <c r="C57" s="1"/>
      <c r="D57" s="28"/>
      <c r="E57" s="28"/>
      <c r="F57" s="49"/>
      <c r="G57" s="28"/>
      <c r="H57" s="28"/>
      <c r="I57" s="28"/>
      <c r="J57" s="31"/>
      <c r="K57" s="28"/>
      <c r="L57" s="28"/>
      <c r="M57" s="28"/>
      <c r="N57" s="30"/>
      <c r="R57" s="30"/>
      <c r="S57" s="28"/>
      <c r="T57" s="28"/>
      <c r="U57" s="28"/>
      <c r="V57" s="30"/>
      <c r="W57" s="28"/>
      <c r="X57" s="28"/>
      <c r="Y57" s="28"/>
      <c r="Z57" s="30"/>
      <c r="AA57" s="28"/>
      <c r="AB57" s="28"/>
      <c r="AC57" s="28"/>
      <c r="AD57" s="30"/>
      <c r="AE57" s="28"/>
      <c r="AF57" s="28"/>
      <c r="AG57" s="28"/>
      <c r="AH57" s="28"/>
      <c r="AI57" s="28"/>
      <c r="AJ57" s="28"/>
      <c r="AK57" s="28"/>
      <c r="AL57" s="28"/>
    </row>
    <row r="58" spans="1:38" x14ac:dyDescent="0.25">
      <c r="A58" s="28"/>
      <c r="B58" s="30"/>
      <c r="C58" s="1"/>
      <c r="D58" s="28"/>
      <c r="E58" s="28"/>
      <c r="F58" s="49"/>
      <c r="G58" s="28"/>
      <c r="H58" s="28"/>
      <c r="I58" s="28"/>
      <c r="J58" s="31"/>
      <c r="K58" s="28"/>
      <c r="L58" s="28"/>
      <c r="M58" s="28"/>
      <c r="N58" s="30"/>
      <c r="O58" s="28"/>
      <c r="P58" s="28"/>
      <c r="Q58" s="28"/>
      <c r="R58" s="30"/>
      <c r="S58" s="28"/>
      <c r="T58" s="28"/>
      <c r="U58" s="28"/>
      <c r="V58" s="30"/>
      <c r="W58" s="28"/>
      <c r="X58" s="28"/>
      <c r="Y58" s="28"/>
      <c r="Z58" s="30"/>
      <c r="AA58" s="28"/>
      <c r="AB58" s="28"/>
      <c r="AC58" s="28"/>
      <c r="AD58" s="30"/>
      <c r="AE58" s="28"/>
      <c r="AF58" s="28"/>
      <c r="AG58" s="28"/>
      <c r="AH58" s="28"/>
      <c r="AI58" s="28"/>
      <c r="AJ58" s="28"/>
      <c r="AK58" s="28"/>
      <c r="AL58" s="28"/>
    </row>
    <row r="59" spans="1:38" s="1" customFormat="1" x14ac:dyDescent="0.25">
      <c r="A59" s="99" t="s">
        <v>216</v>
      </c>
      <c r="B59" s="23"/>
      <c r="C59" s="30"/>
      <c r="D59" s="30"/>
      <c r="E59" s="30"/>
      <c r="F59" s="30"/>
      <c r="G59" s="30"/>
      <c r="H59" s="23"/>
      <c r="I59" s="23"/>
      <c r="J59" s="23"/>
      <c r="N59" s="23"/>
      <c r="R59" s="23"/>
      <c r="V59" s="23"/>
      <c r="Z59" s="23"/>
      <c r="AD59" s="23"/>
    </row>
    <row r="60" spans="1:38" s="1" customFormat="1" ht="11.25" x14ac:dyDescent="0.2">
      <c r="A60" s="1" t="s">
        <v>189</v>
      </c>
      <c r="E60" s="48"/>
      <c r="F60" s="23"/>
      <c r="J60" s="23"/>
      <c r="N60" s="23"/>
      <c r="R60" s="23"/>
      <c r="V60" s="23"/>
      <c r="Z60" s="23"/>
      <c r="AD60" s="23"/>
    </row>
    <row r="61" spans="1:38" s="1" customFormat="1" ht="11.25" x14ac:dyDescent="0.2">
      <c r="A61" s="1" t="s">
        <v>193</v>
      </c>
      <c r="E61" s="48"/>
      <c r="F61" s="23"/>
      <c r="J61" s="23"/>
      <c r="N61" s="23"/>
      <c r="R61" s="23"/>
      <c r="T61" s="100"/>
      <c r="V61" s="23"/>
      <c r="Z61" s="23"/>
      <c r="AD61" s="23"/>
    </row>
    <row r="62" spans="1:38" s="1" customFormat="1" ht="11.25" x14ac:dyDescent="0.2">
      <c r="A62" s="102" t="s">
        <v>190</v>
      </c>
      <c r="B62" s="103"/>
      <c r="C62" s="103"/>
      <c r="D62" s="103"/>
      <c r="E62" s="103"/>
      <c r="F62" s="103"/>
      <c r="G62" s="103"/>
      <c r="H62" s="103"/>
      <c r="I62" s="104"/>
      <c r="J62" s="103"/>
      <c r="K62" s="103"/>
      <c r="L62" s="103"/>
      <c r="M62" s="103"/>
      <c r="N62" s="100"/>
      <c r="O62" s="100"/>
      <c r="P62" s="100"/>
      <c r="Q62" s="100"/>
      <c r="R62" s="100"/>
      <c r="S62" s="100"/>
      <c r="V62" s="23"/>
      <c r="Z62" s="23"/>
      <c r="AD62" s="23"/>
    </row>
    <row r="63" spans="1:38" s="1" customFormat="1" ht="11.25" x14ac:dyDescent="0.2">
      <c r="A63" s="102" t="s">
        <v>191</v>
      </c>
      <c r="B63" s="103"/>
      <c r="C63" s="103"/>
      <c r="D63" s="103"/>
      <c r="E63" s="103"/>
      <c r="F63" s="103"/>
      <c r="G63" s="103"/>
      <c r="H63" s="103"/>
      <c r="I63" s="103"/>
      <c r="J63" s="103"/>
      <c r="K63" s="103"/>
      <c r="L63" s="103"/>
      <c r="M63" s="103"/>
      <c r="N63" s="100"/>
      <c r="O63" s="100"/>
      <c r="R63" s="23"/>
      <c r="V63" s="23"/>
      <c r="Z63" s="23"/>
      <c r="AD63" s="23"/>
    </row>
    <row r="64" spans="1:38" s="1" customFormat="1" ht="11.25" x14ac:dyDescent="0.2">
      <c r="A64" s="1" t="s">
        <v>192</v>
      </c>
      <c r="E64" s="48"/>
      <c r="F64" s="23"/>
      <c r="J64" s="23"/>
      <c r="N64" s="23"/>
      <c r="R64" s="23"/>
      <c r="V64" s="23"/>
      <c r="Z64" s="23"/>
      <c r="AD64" s="23"/>
    </row>
    <row r="65" spans="1:30" s="1" customFormat="1" ht="11.25" x14ac:dyDescent="0.2">
      <c r="A65" s="1" t="s">
        <v>215</v>
      </c>
      <c r="E65" s="48"/>
      <c r="F65" s="23"/>
      <c r="J65" s="23"/>
      <c r="N65" s="23"/>
      <c r="R65" s="23"/>
      <c r="V65" s="23"/>
      <c r="Z65" s="23"/>
      <c r="AD65" s="23"/>
    </row>
    <row r="66" spans="1:30" s="1" customFormat="1" ht="11.25" x14ac:dyDescent="0.2">
      <c r="A66" s="101" t="s">
        <v>210</v>
      </c>
      <c r="V66" s="23"/>
      <c r="Z66" s="23"/>
      <c r="AD66" s="23"/>
    </row>
    <row r="67" spans="1:30" s="1" customFormat="1" ht="10.15" customHeight="1" x14ac:dyDescent="0.25">
      <c r="A67" s="101" t="s">
        <v>211</v>
      </c>
      <c r="X67" s="28"/>
      <c r="Y67" s="28"/>
      <c r="Z67" s="28"/>
      <c r="AA67" s="28"/>
      <c r="AB67"/>
      <c r="AC67"/>
      <c r="AD67" s="23"/>
    </row>
    <row r="68" spans="1:30" s="1" customFormat="1" ht="10.15" customHeight="1" x14ac:dyDescent="0.25">
      <c r="A68" s="101" t="s">
        <v>212</v>
      </c>
      <c r="X68" s="28"/>
      <c r="Y68" s="28"/>
      <c r="Z68" s="28"/>
      <c r="AA68" s="28"/>
      <c r="AB68"/>
      <c r="AC68"/>
      <c r="AD68" s="23"/>
    </row>
    <row r="69" spans="1:30" s="1" customFormat="1" ht="10.15" customHeight="1" x14ac:dyDescent="0.25">
      <c r="A69" s="101" t="s">
        <v>213</v>
      </c>
      <c r="X69" s="28"/>
      <c r="Y69" s="28"/>
      <c r="Z69" s="28"/>
      <c r="AA69" s="28"/>
      <c r="AB69"/>
      <c r="AC69"/>
      <c r="AD69" s="23"/>
    </row>
    <row r="70" spans="1:30" s="1" customFormat="1" ht="11.25" x14ac:dyDescent="0.2">
      <c r="A70" s="101" t="s">
        <v>214</v>
      </c>
      <c r="V70" s="23"/>
      <c r="Z70" s="23"/>
      <c r="AD70" s="23"/>
    </row>
    <row r="71" spans="1:30" s="1" customFormat="1" ht="11.25" x14ac:dyDescent="0.2">
      <c r="E71" s="48"/>
      <c r="F71" s="23"/>
      <c r="J71" s="23"/>
      <c r="N71" s="23"/>
      <c r="R71" s="23"/>
      <c r="V71" s="23"/>
      <c r="Z71" s="23"/>
      <c r="AD71" s="23"/>
    </row>
    <row r="72" spans="1:30" s="1" customFormat="1" ht="12" thickBot="1" x14ac:dyDescent="0.25">
      <c r="A72" s="98" t="s">
        <v>207</v>
      </c>
      <c r="E72" s="48"/>
      <c r="F72" s="23"/>
      <c r="J72" s="23"/>
      <c r="N72" s="23"/>
      <c r="R72" s="23"/>
      <c r="V72" s="23"/>
      <c r="Z72" s="23"/>
      <c r="AD72" s="23"/>
    </row>
    <row r="73" spans="1:30" s="1" customFormat="1" ht="44.45" customHeight="1" thickTop="1" thickBot="1" x14ac:dyDescent="0.25">
      <c r="A73" s="126" t="s">
        <v>194</v>
      </c>
      <c r="B73" s="126"/>
      <c r="C73" s="126" t="s">
        <v>195</v>
      </c>
      <c r="D73" s="126"/>
      <c r="E73" s="126" t="s">
        <v>196</v>
      </c>
      <c r="F73" s="126"/>
      <c r="G73" s="126"/>
      <c r="H73" s="126" t="s">
        <v>197</v>
      </c>
      <c r="I73" s="126"/>
      <c r="J73" s="126" t="s">
        <v>198</v>
      </c>
      <c r="K73" s="126"/>
      <c r="N73" s="23"/>
      <c r="O73" s="106" t="s">
        <v>208</v>
      </c>
      <c r="P73" s="107"/>
      <c r="Q73" s="107"/>
      <c r="R73" s="107"/>
      <c r="S73" s="108"/>
      <c r="T73" s="105"/>
      <c r="V73" s="23"/>
      <c r="Z73" s="23"/>
      <c r="AD73" s="23"/>
    </row>
    <row r="74" spans="1:30" s="1" customFormat="1" ht="11.45" customHeight="1" thickTop="1" thickBot="1" x14ac:dyDescent="0.25">
      <c r="A74" s="120" t="s">
        <v>199</v>
      </c>
      <c r="B74" s="121"/>
      <c r="C74" s="122"/>
      <c r="D74" s="123"/>
      <c r="E74" s="122"/>
      <c r="F74" s="124"/>
      <c r="G74" s="123"/>
      <c r="H74" s="122"/>
      <c r="I74" s="123"/>
      <c r="J74" s="122"/>
      <c r="K74" s="125"/>
      <c r="N74" s="23"/>
      <c r="V74" s="23"/>
      <c r="Z74" s="23"/>
      <c r="AD74" s="23"/>
    </row>
    <row r="75" spans="1:30" s="1" customFormat="1" ht="11.45" customHeight="1" thickTop="1" thickBot="1" x14ac:dyDescent="0.25">
      <c r="A75" s="120" t="s">
        <v>200</v>
      </c>
      <c r="B75" s="121"/>
      <c r="C75" s="122"/>
      <c r="D75" s="123"/>
      <c r="E75" s="122"/>
      <c r="F75" s="124"/>
      <c r="G75" s="123"/>
      <c r="H75" s="122"/>
      <c r="I75" s="123"/>
      <c r="J75" s="122"/>
      <c r="K75" s="125"/>
      <c r="N75" s="23"/>
      <c r="R75" s="23"/>
      <c r="V75" s="23"/>
      <c r="Z75" s="23"/>
      <c r="AD75" s="23"/>
    </row>
    <row r="76" spans="1:30" s="1" customFormat="1" ht="11.45" customHeight="1" thickTop="1" thickBot="1" x14ac:dyDescent="0.25">
      <c r="A76" s="120" t="s">
        <v>201</v>
      </c>
      <c r="B76" s="121"/>
      <c r="C76" s="122"/>
      <c r="D76" s="123"/>
      <c r="E76" s="122"/>
      <c r="F76" s="124"/>
      <c r="G76" s="123"/>
      <c r="H76" s="122"/>
      <c r="I76" s="123"/>
      <c r="J76" s="122"/>
      <c r="K76" s="125"/>
      <c r="N76" s="23"/>
      <c r="R76" s="23"/>
      <c r="V76" s="23"/>
      <c r="Z76" s="23"/>
      <c r="AD76" s="23"/>
    </row>
    <row r="77" spans="1:30" s="1" customFormat="1" ht="11.45" customHeight="1" thickTop="1" thickBot="1" x14ac:dyDescent="0.25">
      <c r="A77" s="120" t="s">
        <v>202</v>
      </c>
      <c r="B77" s="121"/>
      <c r="C77" s="122"/>
      <c r="D77" s="123"/>
      <c r="E77" s="122"/>
      <c r="F77" s="124"/>
      <c r="G77" s="123"/>
      <c r="H77" s="122"/>
      <c r="I77" s="123"/>
      <c r="J77" s="122"/>
      <c r="K77" s="125"/>
      <c r="N77" s="23"/>
      <c r="R77" s="23"/>
      <c r="V77" s="23"/>
      <c r="Z77" s="23"/>
      <c r="AD77" s="23"/>
    </row>
    <row r="78" spans="1:30" s="1" customFormat="1" ht="11.45" customHeight="1" thickTop="1" thickBot="1" x14ac:dyDescent="0.25">
      <c r="A78" s="120" t="s">
        <v>203</v>
      </c>
      <c r="B78" s="121"/>
      <c r="C78" s="122"/>
      <c r="D78" s="123"/>
      <c r="E78" s="122"/>
      <c r="F78" s="124"/>
      <c r="G78" s="123"/>
      <c r="H78" s="122"/>
      <c r="I78" s="123"/>
      <c r="J78" s="122"/>
      <c r="K78" s="125"/>
      <c r="N78" s="23"/>
      <c r="R78" s="23"/>
      <c r="V78" s="23"/>
      <c r="Z78" s="23"/>
      <c r="AD78" s="23"/>
    </row>
    <row r="79" spans="1:30" s="1" customFormat="1" ht="11.45" customHeight="1" thickTop="1" thickBot="1" x14ac:dyDescent="0.25">
      <c r="A79" s="120" t="s">
        <v>204</v>
      </c>
      <c r="B79" s="121"/>
      <c r="C79" s="122"/>
      <c r="D79" s="123"/>
      <c r="E79" s="122"/>
      <c r="F79" s="124"/>
      <c r="G79" s="123"/>
      <c r="H79" s="122"/>
      <c r="I79" s="123"/>
      <c r="J79" s="122"/>
      <c r="K79" s="125"/>
      <c r="N79" s="23"/>
      <c r="R79" s="23"/>
      <c r="V79" s="23"/>
      <c r="Z79" s="23"/>
      <c r="AD79" s="23"/>
    </row>
    <row r="80" spans="1:30" s="1" customFormat="1" ht="11.45" customHeight="1" thickTop="1" thickBot="1" x14ac:dyDescent="0.25">
      <c r="A80" s="114" t="s">
        <v>205</v>
      </c>
      <c r="B80" s="115"/>
      <c r="C80" s="116"/>
      <c r="D80" s="117"/>
      <c r="E80" s="116"/>
      <c r="F80" s="118"/>
      <c r="G80" s="117"/>
      <c r="H80" s="116"/>
      <c r="I80" s="117"/>
      <c r="J80" s="116"/>
      <c r="K80" s="119"/>
      <c r="N80" s="23"/>
      <c r="R80" s="23"/>
      <c r="V80" s="23"/>
      <c r="Z80" s="23"/>
      <c r="AD80" s="23"/>
    </row>
    <row r="81" spans="1:30" s="1" customFormat="1" ht="16.899999999999999" customHeight="1" thickTop="1" thickBot="1" x14ac:dyDescent="0.25">
      <c r="A81" s="109" t="s">
        <v>206</v>
      </c>
      <c r="B81" s="110"/>
      <c r="C81" s="111"/>
      <c r="D81" s="110"/>
      <c r="E81" s="111"/>
      <c r="F81" s="112"/>
      <c r="G81" s="110"/>
      <c r="H81" s="111"/>
      <c r="I81" s="110"/>
      <c r="J81" s="111"/>
      <c r="K81" s="113"/>
      <c r="N81" s="23"/>
      <c r="R81" s="23"/>
      <c r="V81" s="23"/>
      <c r="Z81" s="23"/>
      <c r="AD81" s="23"/>
    </row>
    <row r="82" spans="1:30" s="1" customFormat="1" ht="12" thickTop="1" x14ac:dyDescent="0.2">
      <c r="E82" s="48"/>
      <c r="F82" s="23"/>
      <c r="J82" s="23"/>
      <c r="N82" s="23"/>
      <c r="R82" s="23"/>
      <c r="V82" s="23"/>
      <c r="Z82" s="23"/>
      <c r="AD82" s="23"/>
    </row>
    <row r="83" spans="1:30" s="1" customFormat="1" ht="11.25" x14ac:dyDescent="0.2">
      <c r="E83" s="48"/>
      <c r="F83" s="23"/>
      <c r="J83" s="23"/>
      <c r="N83" s="23"/>
      <c r="R83" s="23"/>
      <c r="V83" s="23"/>
      <c r="Z83" s="23"/>
      <c r="AD83" s="23"/>
    </row>
  </sheetData>
  <mergeCells count="66">
    <mergeCell ref="A81:B81"/>
    <mergeCell ref="C81:D81"/>
    <mergeCell ref="E81:G81"/>
    <mergeCell ref="H81:I81"/>
    <mergeCell ref="J81:K81"/>
    <mergeCell ref="A79:B79"/>
    <mergeCell ref="C79:D79"/>
    <mergeCell ref="E79:G79"/>
    <mergeCell ref="H79:I79"/>
    <mergeCell ref="J79:K79"/>
    <mergeCell ref="A80:B80"/>
    <mergeCell ref="C80:D80"/>
    <mergeCell ref="E80:G80"/>
    <mergeCell ref="H80:I80"/>
    <mergeCell ref="J80:K80"/>
    <mergeCell ref="A77:B77"/>
    <mergeCell ref="C77:D77"/>
    <mergeCell ref="E77:G77"/>
    <mergeCell ref="H77:I77"/>
    <mergeCell ref="J77:K77"/>
    <mergeCell ref="A78:B78"/>
    <mergeCell ref="C78:D78"/>
    <mergeCell ref="E78:G78"/>
    <mergeCell ref="H78:I78"/>
    <mergeCell ref="J78:K78"/>
    <mergeCell ref="A75:B75"/>
    <mergeCell ref="C75:D75"/>
    <mergeCell ref="E75:G75"/>
    <mergeCell ref="H75:I75"/>
    <mergeCell ref="J75:K75"/>
    <mergeCell ref="A76:B76"/>
    <mergeCell ref="C76:D76"/>
    <mergeCell ref="E76:G76"/>
    <mergeCell ref="H76:I76"/>
    <mergeCell ref="J76:K76"/>
    <mergeCell ref="O73:S73"/>
    <mergeCell ref="A74:B74"/>
    <mergeCell ref="C74:D74"/>
    <mergeCell ref="E74:G74"/>
    <mergeCell ref="H74:I74"/>
    <mergeCell ref="J74:K74"/>
    <mergeCell ref="A50:E50"/>
    <mergeCell ref="A73:B73"/>
    <mergeCell ref="C73:D73"/>
    <mergeCell ref="E73:G73"/>
    <mergeCell ref="H73:I73"/>
    <mergeCell ref="J73:K73"/>
    <mergeCell ref="G3:I3"/>
    <mergeCell ref="K3:M3"/>
    <mergeCell ref="O3:Q3"/>
    <mergeCell ref="S3:U3"/>
    <mergeCell ref="W3:Y3"/>
    <mergeCell ref="AA3:AC3"/>
    <mergeCell ref="AE2:AG2"/>
    <mergeCell ref="AH2:AH4"/>
    <mergeCell ref="AI2:AI4"/>
    <mergeCell ref="AJ2:AJ4"/>
    <mergeCell ref="AK2:AK4"/>
    <mergeCell ref="AL2:AL4"/>
    <mergeCell ref="AE3:AG3"/>
    <mergeCell ref="G2:I2"/>
    <mergeCell ref="K2:M2"/>
    <mergeCell ref="O2:Q2"/>
    <mergeCell ref="S2:U2"/>
    <mergeCell ref="W2:Y2"/>
    <mergeCell ref="AA2:AC2"/>
  </mergeCells>
  <pageMargins left="0.7" right="0.7" top="0.75" bottom="0.75" header="0.3" footer="0.3"/>
  <pageSetup paperSize="17" orientation="landscape" r:id="rId1"/>
  <headerFooter>
    <oddHeader>&amp;C&amp;"-,Bold"&amp;16MIDDLE/HIGH SCHOOL UTILIZATION WORKSHEET</oddHead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Template</vt:lpstr>
      <vt:lpstr>Example!Print_Area</vt:lpstr>
      <vt:lpstr>Template!Print_Area</vt:lpstr>
    </vt:vector>
  </TitlesOfParts>
  <Company>PSFA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Valdez</dc:creator>
  <cp:lastModifiedBy>Chris Aguilar</cp:lastModifiedBy>
  <cp:lastPrinted>2016-03-07T21:29:41Z</cp:lastPrinted>
  <dcterms:created xsi:type="dcterms:W3CDTF">2011-09-09T16:26:28Z</dcterms:created>
  <dcterms:modified xsi:type="dcterms:W3CDTF">2016-03-07T21:35:58Z</dcterms:modified>
</cp:coreProperties>
</file>